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r-zeirishi\Desktop\001HP作成資料\201708\"/>
    </mc:Choice>
  </mc:AlternateContent>
  <bookViews>
    <workbookView xWindow="0" yWindow="0" windowWidth="19200" windowHeight="12225" xr2:uid="{00000000-000D-0000-FFFF-FFFF00000000}"/>
  </bookViews>
  <sheets>
    <sheet name="shDeposit" sheetId="7" r:id="rId1"/>
    <sheet name="shDpD" sheetId="8" r:id="rId2"/>
    <sheet name="shCsv" sheetId="11" r:id="rId3"/>
  </sheets>
  <externalReferences>
    <externalReference r:id="rId4"/>
  </externalReferences>
  <definedNames>
    <definedName name="shList事由">[1]shList!$B$2:$B$21</definedName>
    <definedName name="shList種別">[1]shList!$A$2:$A$101</definedName>
  </definedNames>
  <calcPr calcId="171027"/>
</workbook>
</file>

<file path=xl/calcChain.xml><?xml version="1.0" encoding="utf-8"?>
<calcChain xmlns="http://schemas.openxmlformats.org/spreadsheetml/2006/main">
  <c r="O3" i="8" l="1"/>
  <c r="O4" i="8"/>
  <c r="O5" i="8"/>
  <c r="O6" i="8"/>
  <c r="O7" i="8"/>
  <c r="O2" i="8"/>
  <c r="M3" i="8"/>
  <c r="M4" i="8"/>
  <c r="M5" i="8"/>
  <c r="M6" i="8"/>
  <c r="M7" i="8"/>
  <c r="M2" i="8"/>
  <c r="I3" i="8"/>
  <c r="I4" i="8"/>
  <c r="I5" i="8"/>
  <c r="I6" i="8"/>
  <c r="I7" i="8"/>
  <c r="F2" i="8"/>
  <c r="H2" i="8"/>
  <c r="G3" i="8"/>
  <c r="F3" i="8" s="1"/>
  <c r="G4" i="8"/>
  <c r="G5" i="8"/>
  <c r="G6" i="8"/>
  <c r="F6" i="8" s="1"/>
  <c r="G7" i="8"/>
  <c r="F7" i="8" s="1"/>
  <c r="G2" i="8"/>
  <c r="F4" i="8"/>
  <c r="F5" i="8"/>
  <c r="E3" i="8"/>
  <c r="E4" i="8"/>
  <c r="E5" i="8"/>
  <c r="E6" i="8"/>
  <c r="E7" i="8"/>
  <c r="E2" i="8"/>
  <c r="I2" i="8"/>
  <c r="A3" i="8"/>
  <c r="B3" i="8"/>
  <c r="C3" i="8"/>
  <c r="A4" i="8"/>
  <c r="B4" i="8"/>
  <c r="C4" i="8"/>
  <c r="A5" i="8"/>
  <c r="B5" i="8"/>
  <c r="C5" i="8"/>
  <c r="A6" i="8"/>
  <c r="B6" i="8"/>
  <c r="C6" i="8"/>
  <c r="A7" i="8"/>
  <c r="B7" i="8"/>
  <c r="C7" i="8"/>
  <c r="C2" i="8"/>
  <c r="A2" i="8"/>
  <c r="I3" i="7" l="1"/>
  <c r="J3" i="7"/>
  <c r="I4" i="7"/>
  <c r="J4" i="7"/>
  <c r="I5" i="7"/>
  <c r="J5" i="7"/>
  <c r="I6" i="7"/>
  <c r="J6" i="7"/>
  <c r="I7" i="7"/>
  <c r="J7" i="7"/>
  <c r="J2" i="7"/>
  <c r="I2" i="7"/>
  <c r="B2" i="8" s="1"/>
  <c r="H3" i="8"/>
  <c r="H4" i="8"/>
  <c r="H5" i="8"/>
  <c r="H6" i="8"/>
  <c r="H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mr-zeirishi</author>
  </authors>
  <commentList>
    <comment ref="A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データ貼り付け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数式
※↓確認</t>
        </r>
      </text>
    </comment>
  </commentList>
</comments>
</file>

<file path=xl/sharedStrings.xml><?xml version="1.0" encoding="utf-8"?>
<sst xmlns="http://schemas.openxmlformats.org/spreadsheetml/2006/main" count="51" uniqueCount="41">
  <si>
    <t>Date</t>
  </si>
  <si>
    <t>Amount</t>
  </si>
  <si>
    <t>Fee</t>
  </si>
  <si>
    <t>日本円換算額</t>
    <rPh sb="0" eb="3">
      <t>ニホンエン</t>
    </rPh>
    <rPh sb="3" eb="5">
      <t>カンサン</t>
    </rPh>
    <rPh sb="5" eb="6">
      <t>ガク</t>
    </rPh>
    <phoneticPr fontId="18"/>
  </si>
  <si>
    <t>日時</t>
    <rPh sb="0" eb="2">
      <t>ニチジ</t>
    </rPh>
    <phoneticPr fontId="18"/>
  </si>
  <si>
    <t>日付</t>
    <rPh sb="0" eb="2">
      <t>ヒヅケ</t>
    </rPh>
    <phoneticPr fontId="18"/>
  </si>
  <si>
    <t>ID</t>
  </si>
  <si>
    <t>日時</t>
    <rPh sb="0" eb="2">
      <t>ニチジ</t>
    </rPh>
    <phoneticPr fontId="18"/>
  </si>
  <si>
    <t>Address</t>
  </si>
  <si>
    <t>Status</t>
  </si>
  <si>
    <t>confirmed</t>
  </si>
  <si>
    <t>種別</t>
    <rPh sb="0" eb="2">
      <t>シュベツ</t>
    </rPh>
    <phoneticPr fontId="18"/>
  </si>
  <si>
    <t>Transaction ID</t>
  </si>
  <si>
    <t>Confirmation</t>
  </si>
  <si>
    <t>2017-05-21 01:01:07 +0900</t>
  </si>
  <si>
    <t>2017-04-21 09:47:24 +0900</t>
  </si>
  <si>
    <t>事由</t>
    <rPh sb="0" eb="2">
      <t>ジユウ</t>
    </rPh>
    <phoneticPr fontId="18"/>
  </si>
  <si>
    <t>mkt1</t>
  </si>
  <si>
    <t>mkt1売買</t>
    <rPh sb="4" eb="6">
      <t>バイバイ</t>
    </rPh>
    <phoneticPr fontId="18"/>
  </si>
  <si>
    <t>mkt1単価</t>
    <rPh sb="4" eb="6">
      <t>タンカ</t>
    </rPh>
    <phoneticPr fontId="18"/>
  </si>
  <si>
    <t>mkt1数量</t>
    <rPh sb="4" eb="6">
      <t>スウリョウ</t>
    </rPh>
    <phoneticPr fontId="18"/>
  </si>
  <si>
    <t>mkt1手数料</t>
    <rPh sb="4" eb="7">
      <t>テスウリョウ</t>
    </rPh>
    <phoneticPr fontId="18"/>
  </si>
  <si>
    <t>mkt1数量-手数料</t>
    <rPh sb="4" eb="6">
      <t>スウリョウ</t>
    </rPh>
    <rPh sb="7" eb="10">
      <t>テスウリョウ</t>
    </rPh>
    <phoneticPr fontId="18"/>
  </si>
  <si>
    <t>mkt2</t>
  </si>
  <si>
    <t>mkt2売買</t>
    <rPh sb="4" eb="6">
      <t>バイバイ</t>
    </rPh>
    <phoneticPr fontId="18"/>
  </si>
  <si>
    <t>mkt2単価</t>
    <rPh sb="4" eb="6">
      <t>タンカ</t>
    </rPh>
    <phoneticPr fontId="18"/>
  </si>
  <si>
    <t>mkt2数量</t>
    <rPh sb="4" eb="6">
      <t>スウリョウ</t>
    </rPh>
    <phoneticPr fontId="18"/>
  </si>
  <si>
    <t>mkt2手数料</t>
    <rPh sb="4" eb="7">
      <t>テスウリョウ</t>
    </rPh>
    <phoneticPr fontId="18"/>
  </si>
  <si>
    <t>mkt2数量-手数料</t>
    <rPh sb="4" eb="6">
      <t>スウリョウ</t>
    </rPh>
    <rPh sb="7" eb="10">
      <t>テスウリョウ</t>
    </rPh>
    <phoneticPr fontId="18"/>
  </si>
  <si>
    <t>単価</t>
    <rPh sb="0" eb="2">
      <t>タンカ</t>
    </rPh>
    <phoneticPr fontId="18"/>
  </si>
  <si>
    <t>資金移動</t>
    <rPh sb="0" eb="2">
      <t>シキン</t>
    </rPh>
    <rPh sb="2" eb="4">
      <t>イドウ</t>
    </rPh>
    <phoneticPr fontId="2"/>
  </si>
  <si>
    <t>BTC</t>
  </si>
  <si>
    <t>受信</t>
    <rPh sb="0" eb="2">
      <t>ジュシン</t>
    </rPh>
    <phoneticPr fontId="18"/>
  </si>
  <si>
    <t>1PheYMFM</t>
    <phoneticPr fontId="18"/>
  </si>
  <si>
    <t>BTC賽銭箱</t>
    <rPh sb="3" eb="5">
      <t>サイセン</t>
    </rPh>
    <rPh sb="5" eb="6">
      <t>バコ</t>
    </rPh>
    <phoneticPr fontId="18"/>
  </si>
  <si>
    <t>1KRJ6rgtqrtg7rmzzaqVEiBxeUys9UgR6w</t>
    <phoneticPr fontId="18"/>
  </si>
  <si>
    <r>
      <t>BTC賽銭箱（</t>
    </r>
    <r>
      <rPr>
        <sz val="11"/>
        <color rgb="FFFF0000"/>
        <rFont val="游ゴシック"/>
        <family val="3"/>
        <charset val="128"/>
        <scheme val="minor"/>
      </rPr>
      <t>CPアドレスからの送信用</t>
    </r>
    <r>
      <rPr>
        <sz val="11"/>
        <color theme="1"/>
        <rFont val="游ゴシック"/>
        <family val="2"/>
        <charset val="128"/>
        <scheme val="minor"/>
      </rPr>
      <t>）</t>
    </r>
    <rPh sb="3" eb="5">
      <t>サイセン</t>
    </rPh>
    <rPh sb="5" eb="6">
      <t>バコ</t>
    </rPh>
    <rPh sb="16" eb="18">
      <t>ソウシン</t>
    </rPh>
    <rPh sb="18" eb="19">
      <t>ヨウ</t>
    </rPh>
    <phoneticPr fontId="18"/>
  </si>
  <si>
    <t>1EcuHNmh5a8ZYt73Qmesxr4jicvNWiVcgd</t>
    <phoneticPr fontId="18"/>
  </si>
  <si>
    <t>※１　このアドレスは、CPアドレスではありません。トークンの送付はしないでください。</t>
    <rPh sb="30" eb="32">
      <t>ソウフ</t>
    </rPh>
    <phoneticPr fontId="18"/>
  </si>
  <si>
    <t>※２　一定金額＆気分でトークンが送られてくるかも知れません。</t>
    <rPh sb="3" eb="5">
      <t>イッテイ</t>
    </rPh>
    <rPh sb="5" eb="7">
      <t>キンガク</t>
    </rPh>
    <rPh sb="8" eb="10">
      <t>キブン</t>
    </rPh>
    <rPh sb="16" eb="17">
      <t>オク</t>
    </rPh>
    <rPh sb="24" eb="25">
      <t>シ</t>
    </rPh>
    <phoneticPr fontId="18"/>
  </si>
  <si>
    <t>※３　送られてきたトークンに価値はありません。</t>
    <rPh sb="3" eb="4">
      <t>オク</t>
    </rPh>
    <rPh sb="14" eb="16">
      <t>カチ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</si>
</sst>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 applyAlignment="1">
      <alignment horizontal="center" vertical="center" shrinkToFit="1"/>
    </xf>
    <xf numFmtId="0" fontId="0" fillId="33" borderId="0" xfId="0" applyFill="1" applyAlignment="1">
      <alignment horizontal="center" vertical="center" shrinkToFit="1"/>
    </xf>
    <xf numFmtId="176" fontId="0" fillId="35" borderId="0" xfId="42" applyNumberFormat="1" applyFont="1" applyFill="1" applyAlignment="1">
      <alignment horizontal="center" vertical="center" shrinkToFit="1"/>
    </xf>
    <xf numFmtId="176" fontId="0" fillId="34" borderId="0" xfId="42" applyNumberFormat="1" applyFont="1" applyFill="1" applyAlignment="1">
      <alignment horizontal="center" vertical="center" shrinkToFit="1"/>
    </xf>
    <xf numFmtId="0" fontId="0" fillId="36" borderId="0" xfId="0" applyFill="1" applyAlignment="1">
      <alignment horizontal="center" vertical="center" shrinkToFit="1"/>
    </xf>
    <xf numFmtId="38" fontId="0" fillId="36" borderId="0" xfId="42" applyFont="1" applyFill="1" applyAlignment="1">
      <alignment horizontal="center" vertical="center" shrinkToFit="1"/>
    </xf>
    <xf numFmtId="176" fontId="0" fillId="36" borderId="0" xfId="42" applyNumberFormat="1" applyFont="1" applyFill="1" applyAlignment="1">
      <alignment horizontal="center" vertical="center" shrinkToFit="1"/>
    </xf>
    <xf numFmtId="176" fontId="0" fillId="37" borderId="0" xfId="42" applyNumberFormat="1" applyFont="1" applyFill="1" applyAlignment="1">
      <alignment horizontal="center" vertical="center" shrinkToFit="1"/>
    </xf>
    <xf numFmtId="38" fontId="0" fillId="37" borderId="0" xfId="42" applyFont="1" applyFill="1" applyAlignment="1">
      <alignment horizontal="center" vertical="center" shrinkToFit="1"/>
    </xf>
    <xf numFmtId="0" fontId="0" fillId="37" borderId="0" xfId="0" applyFill="1">
      <alignment vertical="center"/>
    </xf>
    <xf numFmtId="14" fontId="0" fillId="37" borderId="0" xfId="0" applyNumberFormat="1" applyFill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</xdr:row>
      <xdr:rowOff>28575</xdr:rowOff>
    </xdr:from>
    <xdr:to>
      <xdr:col>3</xdr:col>
      <xdr:colOff>142875</xdr:colOff>
      <xdr:row>10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98BACDC-6DD9-41B0-B5CC-B66F7BA6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04825"/>
          <a:ext cx="1905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13</xdr:row>
      <xdr:rowOff>19050</xdr:rowOff>
    </xdr:from>
    <xdr:to>
      <xdr:col>3</xdr:col>
      <xdr:colOff>200025</xdr:colOff>
      <xdr:row>21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2579A9-C6F0-4067-9855-ECBBAA17C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114675"/>
          <a:ext cx="1905000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-zeirishi/Desktop/14&#12510;&#12463;&#12525;&#36039;&#26009;&#38598;/002&#26263;&#21495;&#36890;&#36008;/01&#12524;&#12540;&#1248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List"/>
      <sheetName val="BTC"/>
      <sheetName val="ETH"/>
    </sheetNames>
    <sheetDataSet>
      <sheetData sheetId="0">
        <row r="2">
          <cell r="A2" t="str">
            <v>BTC</v>
          </cell>
          <cell r="B2" t="str">
            <v>資金移動</v>
          </cell>
        </row>
        <row r="3">
          <cell r="A3" t="str">
            <v>BCH</v>
          </cell>
          <cell r="B3" t="str">
            <v>マイニング</v>
          </cell>
        </row>
        <row r="4">
          <cell r="A4" t="str">
            <v>ETH</v>
          </cell>
          <cell r="B4" t="str">
            <v>決済</v>
          </cell>
        </row>
        <row r="5">
          <cell r="A5" t="str">
            <v>XEM</v>
          </cell>
          <cell r="B5" t="str">
            <v>売却</v>
          </cell>
        </row>
        <row r="6">
          <cell r="A6" t="str">
            <v>MONA</v>
          </cell>
          <cell r="B6" t="str">
            <v>購入</v>
          </cell>
        </row>
        <row r="7">
          <cell r="B7" t="str">
            <v>受取（報酬）</v>
          </cell>
        </row>
        <row r="8">
          <cell r="B8" t="str">
            <v>受取（割勘）</v>
          </cell>
        </row>
        <row r="9">
          <cell r="B9" t="str">
            <v>贈与（送付）</v>
          </cell>
        </row>
        <row r="10">
          <cell r="B10" t="str">
            <v>贈与（受取）</v>
          </cell>
        </row>
        <row r="11">
          <cell r="B11" t="str">
            <v>その他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7"/>
  <sheetViews>
    <sheetView tabSelected="1" workbookViewId="0">
      <selection activeCell="B23" sqref="B23"/>
    </sheetView>
  </sheetViews>
  <sheetFormatPr defaultRowHeight="18.75"/>
  <cols>
    <col min="1" max="1" width="7.5" style="3" bestFit="1" customWidth="1"/>
    <col min="2" max="2" width="26.25" style="3" bestFit="1" customWidth="1"/>
    <col min="3" max="3" width="11.625" style="3" bestFit="1" customWidth="1"/>
    <col min="4" max="4" width="12.875" style="3" customWidth="1"/>
    <col min="5" max="5" width="14.375" style="3" bestFit="1" customWidth="1"/>
    <col min="6" max="6" width="4.625" style="3" bestFit="1" customWidth="1"/>
    <col min="7" max="7" width="12.75" style="3" bestFit="1" customWidth="1"/>
    <col min="8" max="8" width="10.125" style="3" bestFit="1" customWidth="1"/>
    <col min="9" max="9" width="11.375" style="13" bestFit="1" customWidth="1"/>
    <col min="10" max="10" width="19.75" style="13" bestFit="1" customWidth="1"/>
    <col min="11" max="13" width="9" style="3"/>
  </cols>
  <sheetData>
    <row r="1" spans="1:13">
      <c r="A1" s="3" t="s">
        <v>6</v>
      </c>
      <c r="B1" s="3" t="s">
        <v>0</v>
      </c>
      <c r="C1" s="3" t="s">
        <v>1</v>
      </c>
      <c r="D1" s="3" t="s">
        <v>8</v>
      </c>
      <c r="E1" s="3" t="s">
        <v>12</v>
      </c>
      <c r="F1" s="3" t="s">
        <v>2</v>
      </c>
      <c r="G1" s="3" t="s">
        <v>13</v>
      </c>
      <c r="H1" s="3" t="s">
        <v>9</v>
      </c>
      <c r="I1" s="13" t="s">
        <v>5</v>
      </c>
      <c r="J1" s="13" t="s">
        <v>7</v>
      </c>
      <c r="K1" s="3" t="s">
        <v>11</v>
      </c>
      <c r="L1" s="3" t="s">
        <v>16</v>
      </c>
      <c r="M1" s="3" t="s">
        <v>29</v>
      </c>
    </row>
    <row r="2" spans="1:13">
      <c r="A2" s="3">
        <v>655570</v>
      </c>
      <c r="B2" s="3" t="s">
        <v>14</v>
      </c>
      <c r="C2" s="3">
        <v>1.087334E-2</v>
      </c>
      <c r="D2" s="3" t="s">
        <v>33</v>
      </c>
      <c r="H2" s="3" t="s">
        <v>10</v>
      </c>
      <c r="I2" s="14" t="str">
        <f>IF(A2="","",LEFT(B2,FIND(" ",B2,1)-1))</f>
        <v>2017-05-21</v>
      </c>
      <c r="J2" s="13" t="str">
        <f>IF(A2="","",LEFT(B2,FIND(" +",B2,1)-1))</f>
        <v>2017-05-21 01:01:07</v>
      </c>
      <c r="K2" s="3" t="s">
        <v>31</v>
      </c>
      <c r="L2" s="3" t="s">
        <v>30</v>
      </c>
    </row>
    <row r="3" spans="1:13">
      <c r="A3" s="3">
        <v>554005</v>
      </c>
      <c r="B3" s="3" t="s">
        <v>15</v>
      </c>
      <c r="C3" s="3">
        <v>0.31728800000000001</v>
      </c>
      <c r="D3" s="3" t="s">
        <v>33</v>
      </c>
      <c r="H3" s="3" t="s">
        <v>10</v>
      </c>
      <c r="I3" s="14" t="str">
        <f t="shared" ref="I3:I7" si="0">IF(A3="","",LEFT(B3,FIND(" ",B3,1)-1))</f>
        <v>2017-04-21</v>
      </c>
      <c r="J3" s="13" t="str">
        <f t="shared" ref="J3:J7" si="1">IF(A3="","",LEFT(B3,FIND(" +",B3,1)-1))</f>
        <v>2017-04-21 09:47:24</v>
      </c>
      <c r="K3" s="3" t="s">
        <v>31</v>
      </c>
      <c r="L3" s="3" t="s">
        <v>30</v>
      </c>
    </row>
    <row r="4" spans="1:13">
      <c r="I4" s="14" t="str">
        <f t="shared" si="0"/>
        <v/>
      </c>
      <c r="J4" s="13" t="str">
        <f t="shared" si="1"/>
        <v/>
      </c>
    </row>
    <row r="5" spans="1:13">
      <c r="I5" s="14" t="str">
        <f t="shared" si="0"/>
        <v/>
      </c>
      <c r="J5" s="13" t="str">
        <f t="shared" si="1"/>
        <v/>
      </c>
    </row>
    <row r="6" spans="1:13">
      <c r="I6" s="14" t="str">
        <f t="shared" si="0"/>
        <v/>
      </c>
      <c r="J6" s="13" t="str">
        <f t="shared" si="1"/>
        <v/>
      </c>
    </row>
    <row r="7" spans="1:13">
      <c r="I7" s="14" t="str">
        <f t="shared" si="0"/>
        <v/>
      </c>
      <c r="J7" s="13" t="str">
        <f t="shared" si="1"/>
        <v/>
      </c>
    </row>
  </sheetData>
  <phoneticPr fontId="18"/>
  <dataValidations count="2">
    <dataValidation type="list" allowBlank="1" showInputMessage="1" sqref="L2:L1001" xr:uid="{00000000-0002-0000-0000-000000000000}">
      <formula1>INDIRECT("shList事由")</formula1>
    </dataValidation>
    <dataValidation type="list" errorStyle="warning" allowBlank="1" showInputMessage="1" showErrorMessage="1" sqref="K2:K1001" xr:uid="{00000000-0002-0000-0000-000001000000}">
      <formula1>INDIRECT("shList種別")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160"/>
  <sheetViews>
    <sheetView workbookViewId="0">
      <selection activeCell="B30" sqref="B30"/>
    </sheetView>
  </sheetViews>
  <sheetFormatPr defaultRowHeight="18.75"/>
  <cols>
    <col min="1" max="1" width="19.75" bestFit="1" customWidth="1"/>
    <col min="2" max="2" width="11.375" bestFit="1" customWidth="1"/>
    <col min="3" max="15" width="12.875" customWidth="1"/>
  </cols>
  <sheetData>
    <row r="1" spans="1:15">
      <c r="A1" s="4" t="s">
        <v>4</v>
      </c>
      <c r="B1" s="4" t="s">
        <v>5</v>
      </c>
      <c r="C1" s="4" t="s">
        <v>17</v>
      </c>
      <c r="D1" s="5" t="s">
        <v>18</v>
      </c>
      <c r="E1" s="4" t="s">
        <v>19</v>
      </c>
      <c r="F1" s="6" t="s">
        <v>20</v>
      </c>
      <c r="G1" s="7" t="s">
        <v>21</v>
      </c>
      <c r="H1" s="7" t="s">
        <v>22</v>
      </c>
      <c r="I1" s="4" t="s">
        <v>23</v>
      </c>
      <c r="J1" s="8" t="s">
        <v>24</v>
      </c>
      <c r="K1" s="9" t="s">
        <v>25</v>
      </c>
      <c r="L1" s="10" t="s">
        <v>26</v>
      </c>
      <c r="M1" s="11" t="s">
        <v>27</v>
      </c>
      <c r="N1" s="10" t="s">
        <v>28</v>
      </c>
      <c r="O1" s="12" t="s">
        <v>3</v>
      </c>
    </row>
    <row r="2" spans="1:15">
      <c r="A2" s="1">
        <f>DATEVALUE(shDeposit!J2)+TIMEVALUE(shDeposit!J2)</f>
        <v>42876.042442129627</v>
      </c>
      <c r="B2" s="2">
        <f>DATEVALUE(shDeposit!I2)</f>
        <v>42876</v>
      </c>
      <c r="C2" t="str">
        <f>shDeposit!K2</f>
        <v>BTC</v>
      </c>
      <c r="D2" t="s">
        <v>32</v>
      </c>
      <c r="E2">
        <f>shDeposit!M2</f>
        <v>0</v>
      </c>
      <c r="F2">
        <f>H2+G2</f>
        <v>1.087334E-2</v>
      </c>
      <c r="G2">
        <f>shDeposit!F2</f>
        <v>0</v>
      </c>
      <c r="H2">
        <f>shDeposit!C2</f>
        <v>1.087334E-2</v>
      </c>
      <c r="I2" t="str">
        <f>shDeposit!L2</f>
        <v>資金移動</v>
      </c>
      <c r="M2" t="str">
        <f>IF(J2="Buy",L2-N2,"")</f>
        <v/>
      </c>
      <c r="O2">
        <f>E2*F2</f>
        <v>0</v>
      </c>
    </row>
    <row r="3" spans="1:15">
      <c r="A3" s="1">
        <f>DATEVALUE(shDeposit!J3)+TIMEVALUE(shDeposit!J3)</f>
        <v>42846.407916666663</v>
      </c>
      <c r="B3" s="2">
        <f>DATEVALUE(shDeposit!I3)</f>
        <v>42846</v>
      </c>
      <c r="C3" t="str">
        <f>shDeposit!K3</f>
        <v>BTC</v>
      </c>
      <c r="D3" t="s">
        <v>32</v>
      </c>
      <c r="E3">
        <f>shDeposit!M3</f>
        <v>0</v>
      </c>
      <c r="F3">
        <f t="shared" ref="F3:F7" si="0">H3+G3</f>
        <v>0.31728800000000001</v>
      </c>
      <c r="G3">
        <f>shDeposit!F3</f>
        <v>0</v>
      </c>
      <c r="H3">
        <f>shDeposit!C3</f>
        <v>0.31728800000000001</v>
      </c>
      <c r="I3" t="str">
        <f>shDeposit!L3</f>
        <v>資金移動</v>
      </c>
      <c r="M3" t="str">
        <f t="shared" ref="M3:M7" si="1">IF(J3="Buy",L3-N3,"")</f>
        <v/>
      </c>
      <c r="O3">
        <f t="shared" ref="O3:O7" si="2">E3*F3</f>
        <v>0</v>
      </c>
    </row>
    <row r="4" spans="1:15">
      <c r="A4" s="1" t="e">
        <f>DATEVALUE(shDeposit!J4)+TIMEVALUE(shDeposit!J4)</f>
        <v>#VALUE!</v>
      </c>
      <c r="B4" s="2" t="e">
        <f>DATEVALUE(shDeposit!I4)</f>
        <v>#VALUE!</v>
      </c>
      <c r="C4">
        <f>shDeposit!K4</f>
        <v>0</v>
      </c>
      <c r="D4" t="s">
        <v>32</v>
      </c>
      <c r="E4">
        <f>shDeposit!M4</f>
        <v>0</v>
      </c>
      <c r="F4">
        <f t="shared" si="0"/>
        <v>0</v>
      </c>
      <c r="G4">
        <f>shDeposit!F4</f>
        <v>0</v>
      </c>
      <c r="H4">
        <f>shDeposit!C4</f>
        <v>0</v>
      </c>
      <c r="I4">
        <f>shDeposit!L4</f>
        <v>0</v>
      </c>
      <c r="M4" t="str">
        <f t="shared" si="1"/>
        <v/>
      </c>
      <c r="O4">
        <f t="shared" si="2"/>
        <v>0</v>
      </c>
    </row>
    <row r="5" spans="1:15">
      <c r="A5" s="1" t="e">
        <f>DATEVALUE(shDeposit!J5)+TIMEVALUE(shDeposit!J5)</f>
        <v>#VALUE!</v>
      </c>
      <c r="B5" s="2" t="e">
        <f>DATEVALUE(shDeposit!I5)</f>
        <v>#VALUE!</v>
      </c>
      <c r="C5">
        <f>shDeposit!K5</f>
        <v>0</v>
      </c>
      <c r="D5" t="s">
        <v>32</v>
      </c>
      <c r="E5">
        <f>shDeposit!M5</f>
        <v>0</v>
      </c>
      <c r="F5">
        <f t="shared" si="0"/>
        <v>0</v>
      </c>
      <c r="G5">
        <f>shDeposit!F5</f>
        <v>0</v>
      </c>
      <c r="H5">
        <f>shDeposit!C5</f>
        <v>0</v>
      </c>
      <c r="I5">
        <f>shDeposit!L5</f>
        <v>0</v>
      </c>
      <c r="M5" t="str">
        <f t="shared" si="1"/>
        <v/>
      </c>
      <c r="O5">
        <f t="shared" si="2"/>
        <v>0</v>
      </c>
    </row>
    <row r="6" spans="1:15">
      <c r="A6" s="1" t="e">
        <f>DATEVALUE(shDeposit!J6)+TIMEVALUE(shDeposit!J6)</f>
        <v>#VALUE!</v>
      </c>
      <c r="B6" s="2" t="e">
        <f>DATEVALUE(shDeposit!I6)</f>
        <v>#VALUE!</v>
      </c>
      <c r="C6">
        <f>shDeposit!K6</f>
        <v>0</v>
      </c>
      <c r="D6" t="s">
        <v>32</v>
      </c>
      <c r="E6">
        <f>shDeposit!M6</f>
        <v>0</v>
      </c>
      <c r="F6">
        <f t="shared" si="0"/>
        <v>0</v>
      </c>
      <c r="G6">
        <f>shDeposit!F6</f>
        <v>0</v>
      </c>
      <c r="H6">
        <f>shDeposit!C6</f>
        <v>0</v>
      </c>
      <c r="I6">
        <f>shDeposit!L6</f>
        <v>0</v>
      </c>
      <c r="M6" t="str">
        <f t="shared" si="1"/>
        <v/>
      </c>
      <c r="O6">
        <f t="shared" si="2"/>
        <v>0</v>
      </c>
    </row>
    <row r="7" spans="1:15">
      <c r="A7" s="1" t="e">
        <f>DATEVALUE(shDeposit!J7)+TIMEVALUE(shDeposit!J7)</f>
        <v>#VALUE!</v>
      </c>
      <c r="B7" s="2" t="e">
        <f>DATEVALUE(shDeposit!I7)</f>
        <v>#VALUE!</v>
      </c>
      <c r="C7">
        <f>shDeposit!K7</f>
        <v>0</v>
      </c>
      <c r="D7" t="s">
        <v>32</v>
      </c>
      <c r="E7">
        <f>shDeposit!M7</f>
        <v>0</v>
      </c>
      <c r="F7">
        <f t="shared" si="0"/>
        <v>0</v>
      </c>
      <c r="G7">
        <f>shDeposit!F7</f>
        <v>0</v>
      </c>
      <c r="H7">
        <f>shDeposit!C7</f>
        <v>0</v>
      </c>
      <c r="I7">
        <f>shDeposit!L7</f>
        <v>0</v>
      </c>
      <c r="M7" t="str">
        <f t="shared" si="1"/>
        <v/>
      </c>
      <c r="O7">
        <f t="shared" si="2"/>
        <v>0</v>
      </c>
    </row>
    <row r="8" spans="1:15">
      <c r="A8" s="1"/>
      <c r="B8" s="1"/>
    </row>
    <row r="9" spans="1:15">
      <c r="A9" s="1"/>
      <c r="B9" s="1"/>
    </row>
    <row r="10" spans="1:15">
      <c r="A10" s="1"/>
      <c r="B10" s="1"/>
    </row>
    <row r="11" spans="1:15">
      <c r="A11" s="1"/>
      <c r="B11" s="1"/>
    </row>
    <row r="12" spans="1:15">
      <c r="A12" s="1"/>
      <c r="B12" s="1"/>
    </row>
    <row r="13" spans="1:15">
      <c r="A13" s="1"/>
      <c r="B13" s="1"/>
    </row>
    <row r="14" spans="1:15">
      <c r="A14" s="1"/>
      <c r="B14" s="1"/>
    </row>
    <row r="15" spans="1:15">
      <c r="A15" s="1"/>
      <c r="B15" s="1"/>
    </row>
    <row r="16" spans="1:15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C000"/>
  </sheetPr>
  <dimension ref="A1:A25"/>
  <sheetViews>
    <sheetView workbookViewId="0">
      <selection sqref="A1:XFD1048576"/>
    </sheetView>
  </sheetViews>
  <sheetFormatPr defaultRowHeight="18.75"/>
  <sheetData>
    <row r="1" spans="1:1">
      <c r="A1" t="s">
        <v>34</v>
      </c>
    </row>
    <row r="2" spans="1:1">
      <c r="A2" t="s">
        <v>35</v>
      </c>
    </row>
    <row r="12" spans="1:1">
      <c r="A12" t="s">
        <v>36</v>
      </c>
    </row>
    <row r="13" spans="1:1">
      <c r="A13" t="s">
        <v>37</v>
      </c>
    </row>
    <row r="23" spans="1:1">
      <c r="A23" s="15" t="s">
        <v>38</v>
      </c>
    </row>
    <row r="24" spans="1:1">
      <c r="A24" s="16" t="s">
        <v>39</v>
      </c>
    </row>
    <row r="25" spans="1:1">
      <c r="A25" s="16" t="s">
        <v>40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shDeposit</vt:lpstr>
      <vt:lpstr>shDpD</vt:lpstr>
      <vt:lpstr>shCsv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mr-zeirishi</dc:creator>
  <cp:lastModifiedBy>mr-zeirishi</cp:lastModifiedBy>
  <dcterms:created xsi:type="dcterms:W3CDTF">2017-07-23T05:52:25Z</dcterms:created>
  <dcterms:modified xsi:type="dcterms:W3CDTF">2017-08-29T23:09:53Z</dcterms:modified>
</cp:coreProperties>
</file>