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-zeirishi\Desktop\001HP作成資料\201611\"/>
    </mc:Choice>
  </mc:AlternateContent>
  <bookViews>
    <workbookView xWindow="0" yWindow="15" windowWidth="19380" windowHeight="8340" tabRatio="746" activeTab="1"/>
  </bookViews>
  <sheets>
    <sheet name="shKn金種表" sheetId="25" r:id="rId1"/>
    <sheet name="shJM入出金" sheetId="26" r:id="rId2"/>
  </sheets>
  <calcPr calcId="171027"/>
</workbook>
</file>

<file path=xl/calcChain.xml><?xml version="1.0" encoding="utf-8"?>
<calcChain xmlns="http://schemas.openxmlformats.org/spreadsheetml/2006/main">
  <c r="C12" i="25" l="1"/>
  <c r="C14" i="25"/>
  <c r="E6" i="25" l="1"/>
  <c r="E5" i="25"/>
  <c r="E4" i="25"/>
  <c r="G6" i="26" l="1"/>
  <c r="G7" i="26" s="1"/>
  <c r="G8" i="26" s="1"/>
  <c r="G9" i="26" s="1"/>
  <c r="G10" i="26" s="1"/>
  <c r="G11" i="26" s="1"/>
  <c r="A12" i="26"/>
  <c r="A6" i="26" l="1"/>
  <c r="A7" i="26"/>
  <c r="A8" i="26"/>
  <c r="A9" i="26"/>
  <c r="A10" i="26"/>
  <c r="A11" i="26"/>
  <c r="G12" i="26"/>
  <c r="G13" i="26" s="1"/>
  <c r="G14" i="26" s="1"/>
  <c r="G15" i="26" s="1"/>
  <c r="A13" i="26"/>
  <c r="A14" i="26"/>
  <c r="A15" i="26"/>
  <c r="A16" i="26"/>
  <c r="G16" i="26"/>
  <c r="G17" i="26" s="1"/>
  <c r="G18" i="26" s="1"/>
  <c r="G19" i="26" s="1"/>
  <c r="G20" i="26" s="1"/>
  <c r="A17" i="26"/>
  <c r="A18" i="26"/>
  <c r="A19" i="26"/>
  <c r="A20" i="26"/>
  <c r="A21" i="26"/>
  <c r="G21" i="26"/>
  <c r="A22" i="26"/>
  <c r="G22" i="26"/>
  <c r="A23" i="26"/>
  <c r="G23" i="26"/>
  <c r="A24" i="26"/>
  <c r="G24" i="26"/>
  <c r="A25" i="26"/>
  <c r="G25" i="26"/>
  <c r="A26" i="26"/>
  <c r="G26" i="26"/>
  <c r="A27" i="26"/>
  <c r="G27" i="26"/>
  <c r="A28" i="26"/>
  <c r="G28" i="26"/>
  <c r="A29" i="26"/>
  <c r="G29" i="26"/>
  <c r="A30" i="26"/>
  <c r="G30" i="26"/>
  <c r="A31" i="26"/>
  <c r="G31" i="26"/>
  <c r="A32" i="26"/>
  <c r="G32" i="26"/>
  <c r="A33" i="26"/>
  <c r="G33" i="26"/>
  <c r="A34" i="26"/>
  <c r="G34" i="26"/>
  <c r="A35" i="26"/>
  <c r="G35" i="26"/>
  <c r="A36" i="26"/>
  <c r="G36" i="26"/>
  <c r="A37" i="26"/>
  <c r="G37" i="26"/>
  <c r="A38" i="26"/>
  <c r="G38" i="26"/>
  <c r="A39" i="26"/>
  <c r="G39" i="26"/>
  <c r="A40" i="26"/>
  <c r="G40" i="26"/>
  <c r="A41" i="26"/>
  <c r="G41" i="26"/>
  <c r="A42" i="26"/>
  <c r="G42" i="26"/>
  <c r="A43" i="26"/>
  <c r="G43" i="26"/>
  <c r="E19" i="25"/>
  <c r="E18" i="25"/>
  <c r="E17" i="25"/>
  <c r="E16" i="25"/>
  <c r="E15" i="25"/>
  <c r="E14" i="25"/>
  <c r="E13" i="25"/>
  <c r="E12" i="25"/>
  <c r="E11" i="25"/>
  <c r="E10" i="25"/>
  <c r="E7" i="25"/>
  <c r="E2" i="25"/>
  <c r="E20" i="25" l="1"/>
  <c r="E24" i="25" s="1"/>
</calcChain>
</file>

<file path=xl/sharedStrings.xml><?xml version="1.0" encoding="utf-8"?>
<sst xmlns="http://schemas.openxmlformats.org/spreadsheetml/2006/main" count="71" uniqueCount="46">
  <si>
    <t>摘　要</t>
    <rPh sb="0" eb="1">
      <t>テキ</t>
    </rPh>
    <rPh sb="2" eb="3">
      <t>ヨウ</t>
    </rPh>
    <phoneticPr fontId="4"/>
  </si>
  <si>
    <t>現金</t>
    <rPh sb="0" eb="2">
      <t>ゲンキン</t>
    </rPh>
    <phoneticPr fontId="4"/>
  </si>
  <si>
    <t>円</t>
    <rPh sb="0" eb="1">
      <t>エン</t>
    </rPh>
    <phoneticPr fontId="4"/>
  </si>
  <si>
    <t>本日の残高</t>
    <rPh sb="0" eb="2">
      <t>ホンジツ</t>
    </rPh>
    <rPh sb="3" eb="5">
      <t>ザンダカ</t>
    </rPh>
    <phoneticPr fontId="4"/>
  </si>
  <si>
    <t>金種</t>
    <rPh sb="0" eb="2">
      <t>キンシュ</t>
    </rPh>
    <phoneticPr fontId="4"/>
  </si>
  <si>
    <t>枚数</t>
    <rPh sb="0" eb="2">
      <t>マイスウ</t>
    </rPh>
    <phoneticPr fontId="4"/>
  </si>
  <si>
    <t>金額（金種×枚数）</t>
    <rPh sb="0" eb="2">
      <t>キンガク</t>
    </rPh>
    <rPh sb="3" eb="5">
      <t>キンシュ</t>
    </rPh>
    <rPh sb="6" eb="8">
      <t>マイスウ</t>
    </rPh>
    <phoneticPr fontId="4"/>
  </si>
  <si>
    <t>枚</t>
    <rPh sb="0" eb="1">
      <t>マイ</t>
    </rPh>
    <phoneticPr fontId="4"/>
  </si>
  <si>
    <t>枚</t>
  </si>
  <si>
    <t>円</t>
  </si>
  <si>
    <t>合計</t>
    <rPh sb="0" eb="2">
      <t>ゴウケイ</t>
    </rPh>
    <phoneticPr fontId="4"/>
  </si>
  <si>
    <t>仮払出納</t>
    <rPh sb="0" eb="2">
      <t>カリバライ</t>
    </rPh>
    <rPh sb="2" eb="4">
      <t>スイトウ</t>
    </rPh>
    <phoneticPr fontId="4"/>
  </si>
  <si>
    <t>現金過不足</t>
    <rPh sb="0" eb="2">
      <t>ゲンキン</t>
    </rPh>
    <rPh sb="2" eb="5">
      <t>カブソク</t>
    </rPh>
    <phoneticPr fontId="4"/>
  </si>
  <si>
    <t>承認</t>
    <rPh sb="0" eb="2">
      <t>ショウニン</t>
    </rPh>
    <phoneticPr fontId="4"/>
  </si>
  <si>
    <t>作成</t>
    <rPh sb="0" eb="2">
      <t>サクセイ</t>
    </rPh>
    <phoneticPr fontId="4"/>
  </si>
  <si>
    <t>差引残高</t>
    <rPh sb="0" eb="2">
      <t>サシヒキ</t>
    </rPh>
    <rPh sb="2" eb="4">
      <t>ザンダカ</t>
    </rPh>
    <phoneticPr fontId="4"/>
  </si>
  <si>
    <t>出金</t>
    <rPh sb="0" eb="2">
      <t>シュッキン</t>
    </rPh>
    <phoneticPr fontId="4"/>
  </si>
  <si>
    <t>入金</t>
    <rPh sb="0" eb="2">
      <t>ニュウキン</t>
    </rPh>
    <phoneticPr fontId="4"/>
  </si>
  <si>
    <t>取引先名</t>
    <rPh sb="0" eb="2">
      <t>トリヒキ</t>
    </rPh>
    <rPh sb="2" eb="3">
      <t>サキ</t>
    </rPh>
    <rPh sb="3" eb="4">
      <t>メイ</t>
    </rPh>
    <phoneticPr fontId="2"/>
  </si>
  <si>
    <t>日</t>
    <rPh sb="0" eb="1">
      <t>ヒ</t>
    </rPh>
    <phoneticPr fontId="4"/>
  </si>
  <si>
    <t>月</t>
    <rPh sb="0" eb="1">
      <t>ツキ</t>
    </rPh>
    <phoneticPr fontId="4"/>
  </si>
  <si>
    <t>月</t>
    <rPh sb="0" eb="1">
      <t>ツキ</t>
    </rPh>
    <phoneticPr fontId="2"/>
  </si>
  <si>
    <t>年</t>
    <rPh sb="0" eb="1">
      <t>ネン</t>
    </rPh>
    <phoneticPr fontId="2"/>
  </si>
  <si>
    <t>前月残高</t>
    <rPh sb="0" eb="2">
      <t>ゼンゲツ</t>
    </rPh>
    <rPh sb="2" eb="4">
      <t>ザンダカ</t>
    </rPh>
    <phoneticPr fontId="4"/>
  </si>
  <si>
    <t>NTT</t>
  </si>
  <si>
    <t>日本郵便</t>
    <rPh sb="0" eb="2">
      <t>ニホン</t>
    </rPh>
    <rPh sb="2" eb="4">
      <t>ユウビン</t>
    </rPh>
    <phoneticPr fontId="1"/>
  </si>
  <si>
    <t>松本市営中央駐車場</t>
    <rPh sb="0" eb="2">
      <t>マツモト</t>
    </rPh>
    <rPh sb="2" eb="4">
      <t>シエイ</t>
    </rPh>
    <rPh sb="4" eb="6">
      <t>チュウオウ</t>
    </rPh>
    <rPh sb="6" eb="9">
      <t>チュウシャジョウ</t>
    </rPh>
    <phoneticPr fontId="2"/>
  </si>
  <si>
    <t>下期会費</t>
    <rPh sb="0" eb="2">
      <t>シモキ</t>
    </rPh>
    <rPh sb="2" eb="4">
      <t>カイヒ</t>
    </rPh>
    <phoneticPr fontId="2"/>
  </si>
  <si>
    <t>インターネット通信関連費</t>
    <rPh sb="7" eb="9">
      <t>ツウシン</t>
    </rPh>
    <rPh sb="9" eb="11">
      <t>カンレン</t>
    </rPh>
    <rPh sb="11" eb="12">
      <t>ヒ</t>
    </rPh>
    <phoneticPr fontId="2"/>
  </si>
  <si>
    <t>ファイル・名刺</t>
    <rPh sb="5" eb="7">
      <t>メイシ</t>
    </rPh>
    <phoneticPr fontId="2"/>
  </si>
  <si>
    <t>定形郵便</t>
    <rPh sb="0" eb="2">
      <t>テイケイ</t>
    </rPh>
    <rPh sb="2" eb="4">
      <t>ユウビン</t>
    </rPh>
    <phoneticPr fontId="2"/>
  </si>
  <si>
    <t>八十二銀行</t>
    <rPh sb="0" eb="5">
      <t>ハチジュウニギンコウ</t>
    </rPh>
    <phoneticPr fontId="1"/>
  </si>
  <si>
    <t>振込手数料</t>
    <rPh sb="0" eb="2">
      <t>フリコミ</t>
    </rPh>
    <rPh sb="2" eb="5">
      <t>テスウリョウ</t>
    </rPh>
    <phoneticPr fontId="2"/>
  </si>
  <si>
    <t>A商事</t>
    <rPh sb="1" eb="3">
      <t>ショウジ</t>
    </rPh>
    <phoneticPr fontId="1"/>
  </si>
  <si>
    <t>11月分売上</t>
    <rPh sb="2" eb="4">
      <t>ガツブン</t>
    </rPh>
    <rPh sb="4" eb="6">
      <t>ウリアゲ</t>
    </rPh>
    <phoneticPr fontId="2"/>
  </si>
  <si>
    <t>同業者団体</t>
    <rPh sb="0" eb="3">
      <t>ドウギョウシャ</t>
    </rPh>
    <rPh sb="3" eb="5">
      <t>ダンタイ</t>
    </rPh>
    <phoneticPr fontId="1"/>
  </si>
  <si>
    <t>B商事</t>
    <rPh sb="1" eb="3">
      <t>ショウジ</t>
    </rPh>
    <phoneticPr fontId="1"/>
  </si>
  <si>
    <t>10月分売掛金回収</t>
    <rPh sb="2" eb="4">
      <t>ガツブン</t>
    </rPh>
    <rPh sb="4" eb="6">
      <t>ウリカケ</t>
    </rPh>
    <rPh sb="6" eb="7">
      <t>キン</t>
    </rPh>
    <rPh sb="7" eb="9">
      <t>カイシュウ</t>
    </rPh>
    <phoneticPr fontId="2"/>
  </si>
  <si>
    <t>文具館</t>
    <rPh sb="0" eb="2">
      <t>ブング</t>
    </rPh>
    <rPh sb="2" eb="3">
      <t>カン</t>
    </rPh>
    <phoneticPr fontId="1"/>
  </si>
  <si>
    <t>C商店</t>
    <rPh sb="1" eb="3">
      <t>ショウテン</t>
    </rPh>
    <phoneticPr fontId="2"/>
  </si>
  <si>
    <t>綿半</t>
    <rPh sb="0" eb="2">
      <t>ワタハン</t>
    </rPh>
    <phoneticPr fontId="2"/>
  </si>
  <si>
    <t>11月分仕入</t>
    <rPh sb="2" eb="4">
      <t>ガツブン</t>
    </rPh>
    <rPh sb="4" eb="6">
      <t>シイレ</t>
    </rPh>
    <phoneticPr fontId="2"/>
  </si>
  <si>
    <t>カッターなど消耗品</t>
    <rPh sb="6" eb="8">
      <t>ショウモウ</t>
    </rPh>
    <rPh sb="8" eb="9">
      <t>ヒン</t>
    </rPh>
    <phoneticPr fontId="2"/>
  </si>
  <si>
    <t>現金出納帳</t>
  </si>
  <si>
    <t>駐車場代</t>
    <rPh sb="0" eb="3">
      <t>チュウシャジョウ</t>
    </rPh>
    <rPh sb="3" eb="4">
      <t>ダイ</t>
    </rPh>
    <phoneticPr fontId="2"/>
  </si>
  <si>
    <t>10月末の現金</t>
    <rPh sb="2" eb="3">
      <t>ガツ</t>
    </rPh>
    <rPh sb="3" eb="4">
      <t>マツ</t>
    </rPh>
    <rPh sb="5" eb="7">
      <t>ゲンキン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</si>
</sst>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8" formatCode="#,##0_ ;[Red]\-#,##0\ "/>
    <numFmt numFmtId="179" formatCode="#,##0_ "/>
    <numFmt numFmtId="180" formatCode="[$-F800]dddd\,\ mmmm\ dd\,\ yyyy"/>
    <numFmt numFmtId="181" formatCode="#,##0;&quot;△ &quot;#,##0"/>
    <numFmt numFmtId="182" formatCode="0&quot;月&quot;"/>
    <numFmt numFmtId="183" formatCode="0&quot;年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medium">
        <color indexed="10"/>
      </right>
      <top style="thin">
        <color indexed="12"/>
      </top>
      <bottom style="medium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medium">
        <color indexed="10"/>
      </bottom>
      <diagonal/>
    </border>
    <border>
      <left style="double">
        <color indexed="10"/>
      </left>
      <right/>
      <top style="thin">
        <color indexed="12"/>
      </top>
      <bottom style="medium">
        <color indexed="10"/>
      </bottom>
      <diagonal/>
    </border>
    <border>
      <left/>
      <right/>
      <top style="thin">
        <color indexed="12"/>
      </top>
      <bottom style="medium">
        <color indexed="10"/>
      </bottom>
      <diagonal/>
    </border>
    <border>
      <left/>
      <right style="double">
        <color indexed="10"/>
      </right>
      <top style="thin">
        <color indexed="12"/>
      </top>
      <bottom style="medium">
        <color indexed="10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10"/>
      </left>
      <right style="double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/>
      <top style="medium">
        <color indexed="10"/>
      </top>
      <bottom style="thin">
        <color indexed="12"/>
      </bottom>
      <diagonal/>
    </border>
    <border>
      <left style="double">
        <color indexed="10"/>
      </left>
      <right/>
      <top style="medium">
        <color indexed="10"/>
      </top>
      <bottom/>
      <diagonal/>
    </border>
    <border>
      <left style="thin">
        <color indexed="12"/>
      </left>
      <right style="double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2"/>
      </right>
      <top style="medium">
        <color indexed="10"/>
      </top>
      <bottom/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9">
    <xf numFmtId="0" fontId="0" fillId="0" borderId="0" xfId="0">
      <alignment vertical="center"/>
    </xf>
    <xf numFmtId="179" fontId="6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Border="1" applyAlignment="1"/>
    <xf numFmtId="179" fontId="8" fillId="0" borderId="0" xfId="0" applyNumberFormat="1" applyFont="1" applyBorder="1" applyAlignment="1"/>
    <xf numFmtId="0" fontId="8" fillId="0" borderId="0" xfId="0" applyFont="1" applyBorder="1" applyAlignment="1"/>
    <xf numFmtId="14" fontId="6" fillId="0" borderId="0" xfId="0" applyNumberFormat="1" applyFont="1" applyBorder="1" applyAlignment="1"/>
    <xf numFmtId="179" fontId="6" fillId="0" borderId="0" xfId="0" applyNumberFormat="1" applyFont="1" applyBorder="1" applyAlignment="1"/>
    <xf numFmtId="180" fontId="9" fillId="0" borderId="4" xfId="0" applyNumberFormat="1" applyFont="1" applyBorder="1" applyAlignment="1">
      <alignment horizontal="center"/>
    </xf>
    <xf numFmtId="0" fontId="11" fillId="0" borderId="5" xfId="0" applyFont="1" applyBorder="1" applyAlignment="1"/>
    <xf numFmtId="180" fontId="9" fillId="0" borderId="7" xfId="0" applyNumberFormat="1" applyFont="1" applyBorder="1" applyAlignment="1">
      <alignment horizontal="center"/>
    </xf>
    <xf numFmtId="0" fontId="11" fillId="0" borderId="8" xfId="0" applyFont="1" applyBorder="1" applyAlignment="1"/>
    <xf numFmtId="0" fontId="6" fillId="0" borderId="7" xfId="0" applyFont="1" applyBorder="1" applyAlignment="1"/>
    <xf numFmtId="0" fontId="6" fillId="0" borderId="11" xfId="0" applyFont="1" applyBorder="1" applyAlignment="1"/>
    <xf numFmtId="38" fontId="10" fillId="0" borderId="11" xfId="6" applyFont="1" applyBorder="1" applyAlignment="1">
      <alignment horizontal="right"/>
    </xf>
    <xf numFmtId="0" fontId="11" fillId="0" borderId="12" xfId="0" applyFont="1" applyBorder="1" applyAlignment="1"/>
    <xf numFmtId="0" fontId="10" fillId="0" borderId="13" xfId="0" applyFont="1" applyBorder="1" applyAlignment="1">
      <alignment horizontal="center"/>
    </xf>
    <xf numFmtId="179" fontId="11" fillId="0" borderId="17" xfId="0" applyNumberFormat="1" applyFont="1" applyBorder="1" applyAlignment="1"/>
    <xf numFmtId="0" fontId="10" fillId="3" borderId="18" xfId="0" applyFont="1" applyFill="1" applyBorder="1" applyAlignment="1"/>
    <xf numFmtId="0" fontId="11" fillId="0" borderId="19" xfId="0" applyFont="1" applyBorder="1" applyAlignment="1">
      <alignment horizontal="right"/>
    </xf>
    <xf numFmtId="38" fontId="10" fillId="0" borderId="20" xfId="6" applyFont="1" applyBorder="1" applyAlignment="1"/>
    <xf numFmtId="0" fontId="11" fillId="0" borderId="21" xfId="0" applyFont="1" applyBorder="1" applyAlignment="1">
      <alignment horizontal="right"/>
    </xf>
    <xf numFmtId="0" fontId="10" fillId="3" borderId="22" xfId="0" applyFont="1" applyFill="1" applyBorder="1" applyAlignment="1"/>
    <xf numFmtId="0" fontId="11" fillId="0" borderId="23" xfId="0" applyFont="1" applyBorder="1" applyAlignment="1">
      <alignment horizontal="right"/>
    </xf>
    <xf numFmtId="38" fontId="10" fillId="0" borderId="24" xfId="6" applyFont="1" applyBorder="1" applyAlignment="1"/>
    <xf numFmtId="0" fontId="11" fillId="0" borderId="25" xfId="0" applyFont="1" applyBorder="1" applyAlignment="1">
      <alignment horizontal="right"/>
    </xf>
    <xf numFmtId="179" fontId="11" fillId="0" borderId="26" xfId="0" applyNumberFormat="1" applyFont="1" applyBorder="1" applyAlignment="1"/>
    <xf numFmtId="0" fontId="10" fillId="3" borderId="17" xfId="0" applyFont="1" applyFill="1" applyBorder="1" applyAlignment="1"/>
    <xf numFmtId="0" fontId="11" fillId="0" borderId="27" xfId="0" applyFont="1" applyBorder="1" applyAlignment="1">
      <alignment horizontal="right"/>
    </xf>
    <xf numFmtId="38" fontId="10" fillId="0" borderId="0" xfId="6" applyFont="1" applyBorder="1" applyAlignment="1"/>
    <xf numFmtId="0" fontId="11" fillId="0" borderId="28" xfId="0" applyFont="1" applyBorder="1" applyAlignment="1">
      <alignment horizontal="right"/>
    </xf>
    <xf numFmtId="0" fontId="10" fillId="3" borderId="29" xfId="0" applyFont="1" applyFill="1" applyBorder="1" applyAlignment="1"/>
    <xf numFmtId="0" fontId="11" fillId="0" borderId="30" xfId="0" applyFont="1" applyBorder="1" applyAlignment="1">
      <alignment horizontal="right"/>
    </xf>
    <xf numFmtId="38" fontId="10" fillId="0" borderId="31" xfId="6" applyFont="1" applyBorder="1" applyAlignment="1"/>
    <xf numFmtId="0" fontId="11" fillId="0" borderId="32" xfId="0" applyFont="1" applyBorder="1" applyAlignment="1">
      <alignment horizontal="right"/>
    </xf>
    <xf numFmtId="0" fontId="10" fillId="3" borderId="26" xfId="0" applyFont="1" applyFill="1" applyBorder="1" applyAlignment="1"/>
    <xf numFmtId="0" fontId="11" fillId="0" borderId="33" xfId="0" applyFont="1" applyBorder="1" applyAlignment="1">
      <alignment horizontal="right"/>
    </xf>
    <xf numFmtId="38" fontId="10" fillId="0" borderId="34" xfId="6" applyFont="1" applyBorder="1" applyAlignment="1"/>
    <xf numFmtId="0" fontId="11" fillId="0" borderId="35" xfId="0" applyFont="1" applyBorder="1" applyAlignment="1">
      <alignment horizontal="right"/>
    </xf>
    <xf numFmtId="0" fontId="9" fillId="0" borderId="36" xfId="0" applyFont="1" applyBorder="1" applyAlignment="1">
      <alignment horizontal="center"/>
    </xf>
    <xf numFmtId="38" fontId="10" fillId="0" borderId="39" xfId="6" applyFont="1" applyBorder="1" applyAlignment="1"/>
    <xf numFmtId="0" fontId="11" fillId="0" borderId="12" xfId="0" applyFont="1" applyBorder="1" applyAlignment="1">
      <alignment horizontal="right"/>
    </xf>
    <xf numFmtId="179" fontId="10" fillId="0" borderId="0" xfId="0" applyNumberFormat="1" applyFont="1" applyBorder="1" applyAlignment="1"/>
    <xf numFmtId="0" fontId="10" fillId="0" borderId="0" xfId="0" applyFont="1" applyBorder="1" applyAlignment="1"/>
    <xf numFmtId="179" fontId="10" fillId="0" borderId="40" xfId="0" applyNumberFormat="1" applyFont="1" applyBorder="1" applyAlignment="1"/>
    <xf numFmtId="0" fontId="9" fillId="0" borderId="41" xfId="0" applyFont="1" applyBorder="1" applyAlignment="1"/>
    <xf numFmtId="0" fontId="10" fillId="0" borderId="41" xfId="0" applyFont="1" applyBorder="1" applyAlignment="1"/>
    <xf numFmtId="181" fontId="10" fillId="0" borderId="41" xfId="0" applyNumberFormat="1" applyFont="1" applyBorder="1" applyAlignment="1"/>
    <xf numFmtId="0" fontId="11" fillId="0" borderId="42" xfId="0" applyFont="1" applyBorder="1" applyAlignment="1">
      <alignment horizontal="right"/>
    </xf>
    <xf numFmtId="178" fontId="10" fillId="0" borderId="0" xfId="0" applyNumberFormat="1" applyFont="1" applyBorder="1" applyAlignment="1"/>
    <xf numFmtId="0" fontId="11" fillId="0" borderId="0" xfId="0" applyFont="1" applyBorder="1" applyAlignment="1"/>
    <xf numFmtId="179" fontId="12" fillId="0" borderId="0" xfId="0" applyNumberFormat="1" applyFont="1" applyBorder="1" applyAlignment="1"/>
    <xf numFmtId="0" fontId="12" fillId="0" borderId="0" xfId="0" applyFont="1" applyBorder="1" applyAlignment="1"/>
    <xf numFmtId="0" fontId="6" fillId="0" borderId="4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4" xfId="0" applyFont="1" applyBorder="1" applyAlignment="1"/>
    <xf numFmtId="0" fontId="6" fillId="0" borderId="28" xfId="0" applyFont="1" applyBorder="1" applyAlignment="1"/>
    <xf numFmtId="0" fontId="6" fillId="0" borderId="45" xfId="0" applyFont="1" applyBorder="1" applyAlignment="1"/>
    <xf numFmtId="0" fontId="6" fillId="0" borderId="12" xfId="0" applyFont="1" applyBorder="1" applyAlignment="1"/>
    <xf numFmtId="0" fontId="3" fillId="0" borderId="0" xfId="3" applyProtection="1">
      <protection locked="0"/>
    </xf>
    <xf numFmtId="38" fontId="13" fillId="0" borderId="46" xfId="4" applyFont="1" applyBorder="1" applyAlignment="1" applyProtection="1"/>
    <xf numFmtId="38" fontId="13" fillId="2" borderId="47" xfId="4" applyFont="1" applyFill="1" applyBorder="1" applyAlignment="1" applyProtection="1">
      <protection locked="0"/>
    </xf>
    <xf numFmtId="38" fontId="13" fillId="2" borderId="48" xfId="4" applyFont="1" applyFill="1" applyBorder="1" applyAlignment="1" applyProtection="1">
      <protection locked="0"/>
    </xf>
    <xf numFmtId="0" fontId="13" fillId="2" borderId="50" xfId="3" applyNumberFormat="1" applyFont="1" applyFill="1" applyBorder="1" applyProtection="1">
      <protection locked="0"/>
    </xf>
    <xf numFmtId="0" fontId="13" fillId="0" borderId="51" xfId="3" applyNumberFormat="1" applyFont="1" applyBorder="1" applyProtection="1"/>
    <xf numFmtId="38" fontId="13" fillId="0" borderId="52" xfId="4" applyFont="1" applyBorder="1" applyAlignment="1" applyProtection="1"/>
    <xf numFmtId="38" fontId="13" fillId="2" borderId="53" xfId="4" applyFont="1" applyFill="1" applyBorder="1" applyAlignment="1" applyProtection="1">
      <protection locked="0"/>
    </xf>
    <xf numFmtId="38" fontId="13" fillId="2" borderId="54" xfId="4" applyFont="1" applyFill="1" applyBorder="1" applyAlignment="1" applyProtection="1">
      <protection locked="0"/>
    </xf>
    <xf numFmtId="0" fontId="13" fillId="2" borderId="56" xfId="3" applyNumberFormat="1" applyFont="1" applyFill="1" applyBorder="1" applyProtection="1">
      <protection locked="0"/>
    </xf>
    <xf numFmtId="0" fontId="13" fillId="0" borderId="57" xfId="3" applyNumberFormat="1" applyFont="1" applyBorder="1" applyProtection="1"/>
    <xf numFmtId="0" fontId="13" fillId="0" borderId="58" xfId="3" applyFont="1" applyBorder="1" applyAlignment="1" applyProtection="1">
      <alignment horizontal="center" vertical="center" shrinkToFit="1"/>
      <protection locked="0"/>
    </xf>
    <xf numFmtId="0" fontId="13" fillId="0" borderId="59" xfId="3" applyFont="1" applyBorder="1" applyAlignment="1" applyProtection="1">
      <alignment horizontal="center" vertical="center" shrinkToFit="1"/>
      <protection locked="0"/>
    </xf>
    <xf numFmtId="0" fontId="13" fillId="0" borderId="60" xfId="3" applyFont="1" applyBorder="1" applyAlignment="1" applyProtection="1">
      <alignment horizontal="center" vertical="center" shrinkToFit="1"/>
      <protection locked="0"/>
    </xf>
    <xf numFmtId="0" fontId="13" fillId="0" borderId="61" xfId="3" applyFont="1" applyBorder="1" applyAlignment="1" applyProtection="1">
      <alignment horizontal="center" vertical="center" shrinkToFit="1"/>
      <protection locked="0"/>
    </xf>
    <xf numFmtId="0" fontId="13" fillId="0" borderId="62" xfId="3" applyNumberFormat="1" applyFont="1" applyBorder="1" applyAlignment="1" applyProtection="1">
      <alignment horizontal="center" vertical="center" shrinkToFit="1"/>
      <protection locked="0"/>
    </xf>
    <xf numFmtId="0" fontId="13" fillId="0" borderId="63" xfId="3" applyNumberFormat="1" applyFont="1" applyBorder="1" applyAlignment="1" applyProtection="1">
      <alignment horizontal="center" vertical="center" shrinkToFit="1"/>
      <protection locked="0"/>
    </xf>
    <xf numFmtId="0" fontId="3" fillId="0" borderId="0" xfId="3" applyFill="1" applyProtection="1">
      <protection locked="0"/>
    </xf>
    <xf numFmtId="0" fontId="14" fillId="0" borderId="0" xfId="3" applyFont="1" applyFill="1" applyBorder="1" applyAlignment="1" applyProtection="1">
      <alignment horizontal="center" vertical="center"/>
      <protection locked="0"/>
    </xf>
    <xf numFmtId="182" fontId="14" fillId="0" borderId="0" xfId="3" applyNumberFormat="1" applyFont="1" applyFill="1" applyBorder="1" applyAlignment="1" applyProtection="1">
      <alignment horizontal="left" vertical="center"/>
      <protection locked="0"/>
    </xf>
    <xf numFmtId="183" fontId="14" fillId="0" borderId="0" xfId="3" applyNumberFormat="1" applyFont="1" applyFill="1" applyBorder="1" applyAlignment="1" applyProtection="1">
      <alignment horizontal="right" vertical="center"/>
      <protection locked="0"/>
    </xf>
    <xf numFmtId="0" fontId="14" fillId="2" borderId="0" xfId="3" applyFont="1" applyFill="1" applyAlignment="1" applyProtection="1">
      <alignment horizontal="right"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14" fillId="0" borderId="64" xfId="3" applyNumberFormat="1" applyFont="1" applyFill="1" applyBorder="1" applyAlignment="1" applyProtection="1">
      <alignment horizontal="center" vertical="center"/>
      <protection locked="0"/>
    </xf>
    <xf numFmtId="0" fontId="3" fillId="0" borderId="0" xfId="3" applyBorder="1" applyAlignment="1" applyProtection="1">
      <alignment horizontal="center"/>
      <protection locked="0"/>
    </xf>
    <xf numFmtId="0" fontId="3" fillId="0" borderId="0" xfId="3" applyAlignment="1" applyProtection="1">
      <alignment horizontal="right"/>
      <protection locked="0"/>
    </xf>
    <xf numFmtId="0" fontId="13" fillId="0" borderId="0" xfId="3" applyFont="1" applyBorder="1" applyAlignment="1" applyProtection="1">
      <protection locked="0"/>
    </xf>
    <xf numFmtId="38" fontId="10" fillId="0" borderId="4" xfId="6" applyFont="1" applyFill="1" applyBorder="1" applyAlignment="1">
      <alignment horizontal="right"/>
    </xf>
    <xf numFmtId="38" fontId="10" fillId="0" borderId="7" xfId="6" applyFont="1" applyFill="1" applyBorder="1" applyAlignment="1">
      <alignment horizontal="right"/>
    </xf>
    <xf numFmtId="38" fontId="3" fillId="2" borderId="43" xfId="6" applyFont="1" applyFill="1" applyBorder="1" applyAlignment="1" applyProtection="1">
      <protection locked="0"/>
    </xf>
    <xf numFmtId="0" fontId="13" fillId="2" borderId="55" xfId="3" applyFont="1" applyFill="1" applyBorder="1" applyAlignment="1" applyProtection="1">
      <alignment shrinkToFit="1"/>
    </xf>
    <xf numFmtId="0" fontId="13" fillId="2" borderId="54" xfId="4" applyNumberFormat="1" applyFont="1" applyFill="1" applyBorder="1" applyAlignment="1" applyProtection="1">
      <alignment shrinkToFit="1"/>
      <protection locked="0"/>
    </xf>
    <xf numFmtId="0" fontId="13" fillId="2" borderId="49" xfId="3" applyFont="1" applyFill="1" applyBorder="1" applyAlignment="1" applyProtection="1">
      <alignment shrinkToFit="1"/>
    </xf>
    <xf numFmtId="0" fontId="13" fillId="2" borderId="48" xfId="4" applyNumberFormat="1" applyFont="1" applyFill="1" applyBorder="1" applyAlignment="1" applyProtection="1">
      <alignment shrinkToFit="1"/>
      <protection locked="0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179" fontId="9" fillId="0" borderId="2" xfId="0" applyNumberFormat="1" applyFont="1" applyBorder="1" applyAlignment="1">
      <alignment horizontal="center"/>
    </xf>
    <xf numFmtId="179" fontId="9" fillId="0" borderId="3" xfId="0" applyNumberFormat="1" applyFont="1" applyBorder="1" applyAlignment="1">
      <alignment horizontal="center"/>
    </xf>
    <xf numFmtId="179" fontId="9" fillId="0" borderId="6" xfId="0" applyNumberFormat="1" applyFont="1" applyBorder="1" applyAlignment="1">
      <alignment horizontal="center"/>
    </xf>
    <xf numFmtId="179" fontId="9" fillId="0" borderId="1" xfId="0" applyNumberFormat="1" applyFont="1" applyBorder="1" applyAlignment="1">
      <alignment horizontal="center"/>
    </xf>
    <xf numFmtId="179" fontId="9" fillId="0" borderId="9" xfId="0" applyNumberFormat="1" applyFont="1" applyBorder="1" applyAlignment="1">
      <alignment horizontal="center"/>
    </xf>
    <xf numFmtId="179" fontId="9" fillId="0" borderId="10" xfId="0" applyNumberFormat="1" applyFont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5" fillId="0" borderId="0" xfId="3" applyFont="1" applyFill="1" applyBorder="1" applyAlignment="1" applyProtection="1">
      <alignment horizontal="right"/>
      <protection locked="0"/>
    </xf>
  </cellXfs>
  <cellStyles count="8">
    <cellStyle name="桁区切り" xfId="6" builtinId="6"/>
    <cellStyle name="桁区切り 2" xfId="2"/>
    <cellStyle name="桁区切り 3" xfId="4"/>
    <cellStyle name="標準" xfId="0" builtinId="0"/>
    <cellStyle name="標準 2" xfId="1"/>
    <cellStyle name="標準 3" xfId="3"/>
    <cellStyle name="標準 4" xfId="5"/>
    <cellStyle name="標準 5" xfId="7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F36"/>
  <sheetViews>
    <sheetView zoomScaleNormal="100" workbookViewId="0">
      <selection activeCell="K20" sqref="K20"/>
    </sheetView>
  </sheetViews>
  <sheetFormatPr defaultRowHeight="13.5" x14ac:dyDescent="0.15"/>
  <cols>
    <col min="1" max="1" width="1.5" customWidth="1"/>
    <col min="2" max="3" width="10.875" customWidth="1"/>
    <col min="4" max="4" width="3.75" bestFit="1" customWidth="1"/>
    <col min="5" max="5" width="24.875" customWidth="1"/>
    <col min="6" max="6" width="3.75" bestFit="1" customWidth="1"/>
  </cols>
  <sheetData>
    <row r="1" spans="2:6" ht="14.25" x14ac:dyDescent="0.15">
      <c r="B1" s="1"/>
      <c r="C1" s="2"/>
      <c r="D1" s="3"/>
      <c r="E1" s="4"/>
      <c r="F1" s="4"/>
    </row>
    <row r="2" spans="2:6" ht="28.5" x14ac:dyDescent="0.3">
      <c r="B2" s="5"/>
      <c r="C2" s="6" t="s">
        <v>1</v>
      </c>
      <c r="D2" s="6"/>
      <c r="E2" s="7">
        <f ca="1">TODAY()</f>
        <v>42699</v>
      </c>
      <c r="F2" s="4"/>
    </row>
    <row r="3" spans="2:6" ht="14.25" thickBot="1" x14ac:dyDescent="0.2">
      <c r="B3" s="8"/>
      <c r="C3" s="4"/>
      <c r="D3" s="4"/>
      <c r="E3" s="4"/>
      <c r="F3" s="4"/>
    </row>
    <row r="4" spans="2:6" ht="17.25" x14ac:dyDescent="0.2">
      <c r="B4" s="100" t="s">
        <v>23</v>
      </c>
      <c r="C4" s="101"/>
      <c r="D4" s="9"/>
      <c r="E4" s="89">
        <f>shJM入出金!$G$1</f>
        <v>44452</v>
      </c>
      <c r="F4" s="10" t="s">
        <v>2</v>
      </c>
    </row>
    <row r="5" spans="2:6" ht="17.25" x14ac:dyDescent="0.2">
      <c r="B5" s="102" t="s">
        <v>17</v>
      </c>
      <c r="C5" s="103"/>
      <c r="D5" s="11"/>
      <c r="E5" s="90">
        <f>SUM(shJM入出金!E6:E43)</f>
        <v>270000</v>
      </c>
      <c r="F5" s="12" t="s">
        <v>2</v>
      </c>
    </row>
    <row r="6" spans="2:6" ht="17.25" x14ac:dyDescent="0.2">
      <c r="B6" s="102" t="s">
        <v>16</v>
      </c>
      <c r="C6" s="103"/>
      <c r="D6" s="13"/>
      <c r="E6" s="90">
        <f>SUM(shJM入出金!F6:F43)</f>
        <v>297900</v>
      </c>
      <c r="F6" s="12" t="s">
        <v>2</v>
      </c>
    </row>
    <row r="7" spans="2:6" ht="18" thickBot="1" x14ac:dyDescent="0.25">
      <c r="B7" s="104" t="s">
        <v>3</v>
      </c>
      <c r="C7" s="105"/>
      <c r="D7" s="14"/>
      <c r="E7" s="15">
        <f>E4+E5-E6</f>
        <v>16552</v>
      </c>
      <c r="F7" s="16" t="s">
        <v>2</v>
      </c>
    </row>
    <row r="8" spans="2:6" ht="14.25" thickBot="1" x14ac:dyDescent="0.2">
      <c r="B8" s="8"/>
      <c r="C8" s="4"/>
      <c r="D8" s="4"/>
      <c r="E8" s="4"/>
      <c r="F8" s="4"/>
    </row>
    <row r="9" spans="2:6" ht="18" thickBot="1" x14ac:dyDescent="0.25">
      <c r="B9" s="17" t="s">
        <v>4</v>
      </c>
      <c r="C9" s="106" t="s">
        <v>5</v>
      </c>
      <c r="D9" s="107"/>
      <c r="E9" s="96" t="s">
        <v>6</v>
      </c>
      <c r="F9" s="97"/>
    </row>
    <row r="10" spans="2:6" ht="18" thickTop="1" x14ac:dyDescent="0.2">
      <c r="B10" s="18">
        <v>10000</v>
      </c>
      <c r="C10" s="19">
        <v>1</v>
      </c>
      <c r="D10" s="20" t="s">
        <v>7</v>
      </c>
      <c r="E10" s="21">
        <f>B10*C10</f>
        <v>10000</v>
      </c>
      <c r="F10" s="22" t="s">
        <v>2</v>
      </c>
    </row>
    <row r="11" spans="2:6" ht="17.25" x14ac:dyDescent="0.2">
      <c r="B11" s="18">
        <v>5000</v>
      </c>
      <c r="C11" s="23">
        <v>1</v>
      </c>
      <c r="D11" s="24" t="s">
        <v>8</v>
      </c>
      <c r="E11" s="25">
        <f t="shared" ref="E11:E19" si="0">B11*C11</f>
        <v>5000</v>
      </c>
      <c r="F11" s="26" t="s">
        <v>9</v>
      </c>
    </row>
    <row r="12" spans="2:6" ht="17.25" x14ac:dyDescent="0.2">
      <c r="B12" s="18">
        <v>2000</v>
      </c>
      <c r="C12" s="23">
        <f t="shared" ref="C11:C19" si="1">H12+I12</f>
        <v>0</v>
      </c>
      <c r="D12" s="24" t="s">
        <v>8</v>
      </c>
      <c r="E12" s="25">
        <f t="shared" si="0"/>
        <v>0</v>
      </c>
      <c r="F12" s="26" t="s">
        <v>9</v>
      </c>
    </row>
    <row r="13" spans="2:6" ht="17.25" x14ac:dyDescent="0.2">
      <c r="B13" s="27">
        <v>1000</v>
      </c>
      <c r="C13" s="28">
        <v>1</v>
      </c>
      <c r="D13" s="29" t="s">
        <v>8</v>
      </c>
      <c r="E13" s="30">
        <f t="shared" si="0"/>
        <v>1000</v>
      </c>
      <c r="F13" s="31" t="s">
        <v>9</v>
      </c>
    </row>
    <row r="14" spans="2:6" ht="17.25" x14ac:dyDescent="0.2">
      <c r="B14" s="18">
        <v>500</v>
      </c>
      <c r="C14" s="32">
        <f t="shared" si="1"/>
        <v>0</v>
      </c>
      <c r="D14" s="33" t="s">
        <v>8</v>
      </c>
      <c r="E14" s="34">
        <f t="shared" si="0"/>
        <v>0</v>
      </c>
      <c r="F14" s="35" t="s">
        <v>9</v>
      </c>
    </row>
    <row r="15" spans="2:6" ht="17.25" x14ac:dyDescent="0.2">
      <c r="B15" s="18">
        <v>100</v>
      </c>
      <c r="C15" s="23">
        <v>4</v>
      </c>
      <c r="D15" s="24" t="s">
        <v>8</v>
      </c>
      <c r="E15" s="25">
        <f t="shared" si="0"/>
        <v>400</v>
      </c>
      <c r="F15" s="26" t="s">
        <v>9</v>
      </c>
    </row>
    <row r="16" spans="2:6" ht="17.25" x14ac:dyDescent="0.2">
      <c r="B16" s="18">
        <v>50</v>
      </c>
      <c r="C16" s="23">
        <v>2</v>
      </c>
      <c r="D16" s="24" t="s">
        <v>8</v>
      </c>
      <c r="E16" s="25">
        <f t="shared" si="0"/>
        <v>100</v>
      </c>
      <c r="F16" s="26" t="s">
        <v>9</v>
      </c>
    </row>
    <row r="17" spans="2:6" ht="17.25" x14ac:dyDescent="0.2">
      <c r="B17" s="18">
        <v>10</v>
      </c>
      <c r="C17" s="23">
        <v>4</v>
      </c>
      <c r="D17" s="24" t="s">
        <v>8</v>
      </c>
      <c r="E17" s="25">
        <f t="shared" si="0"/>
        <v>40</v>
      </c>
      <c r="F17" s="26" t="s">
        <v>9</v>
      </c>
    </row>
    <row r="18" spans="2:6" ht="17.25" x14ac:dyDescent="0.2">
      <c r="B18" s="18">
        <v>5</v>
      </c>
      <c r="C18" s="23">
        <v>2</v>
      </c>
      <c r="D18" s="24" t="s">
        <v>8</v>
      </c>
      <c r="E18" s="25">
        <f t="shared" si="0"/>
        <v>10</v>
      </c>
      <c r="F18" s="26" t="s">
        <v>9</v>
      </c>
    </row>
    <row r="19" spans="2:6" ht="17.25" x14ac:dyDescent="0.2">
      <c r="B19" s="27">
        <v>1</v>
      </c>
      <c r="C19" s="36">
        <v>2</v>
      </c>
      <c r="D19" s="37" t="s">
        <v>8</v>
      </c>
      <c r="E19" s="38">
        <f t="shared" si="0"/>
        <v>2</v>
      </c>
      <c r="F19" s="39" t="s">
        <v>9</v>
      </c>
    </row>
    <row r="20" spans="2:6" ht="18" thickBot="1" x14ac:dyDescent="0.25">
      <c r="B20" s="40" t="s">
        <v>10</v>
      </c>
      <c r="C20" s="98"/>
      <c r="D20" s="99"/>
      <c r="E20" s="41">
        <f>SUM(E10:E19)</f>
        <v>16552</v>
      </c>
      <c r="F20" s="42" t="s">
        <v>2</v>
      </c>
    </row>
    <row r="21" spans="2:6" ht="18" thickBot="1" x14ac:dyDescent="0.25">
      <c r="B21" s="43"/>
      <c r="C21" s="44"/>
      <c r="D21" s="44"/>
      <c r="E21" s="44"/>
      <c r="F21" s="44"/>
    </row>
    <row r="22" spans="2:6" ht="18" thickBot="1" x14ac:dyDescent="0.25">
      <c r="B22" s="45" t="s">
        <v>11</v>
      </c>
      <c r="C22" s="46"/>
      <c r="D22" s="47"/>
      <c r="E22" s="48"/>
      <c r="F22" s="49" t="s">
        <v>2</v>
      </c>
    </row>
    <row r="23" spans="2:6" ht="18" thickBot="1" x14ac:dyDescent="0.25">
      <c r="B23" s="43"/>
      <c r="C23" s="44"/>
      <c r="D23" s="44"/>
      <c r="E23" s="50"/>
      <c r="F23" s="51"/>
    </row>
    <row r="24" spans="2:6" ht="18" thickBot="1" x14ac:dyDescent="0.25">
      <c r="B24" s="45" t="s">
        <v>12</v>
      </c>
      <c r="C24" s="46"/>
      <c r="D24" s="47"/>
      <c r="E24" s="48">
        <f>E7-(E20+E22)</f>
        <v>0</v>
      </c>
      <c r="F24" s="49" t="s">
        <v>2</v>
      </c>
    </row>
    <row r="25" spans="2:6" ht="17.25" x14ac:dyDescent="0.2">
      <c r="B25" s="43"/>
      <c r="C25" s="44"/>
      <c r="D25" s="44"/>
      <c r="E25" s="44"/>
      <c r="F25" s="51"/>
    </row>
    <row r="26" spans="2:6" ht="18.75" x14ac:dyDescent="0.2">
      <c r="B26" s="52"/>
      <c r="C26" s="53"/>
      <c r="D26" s="53"/>
      <c r="E26" s="53"/>
      <c r="F26" s="53"/>
    </row>
    <row r="27" spans="2:6" ht="19.5" thickBot="1" x14ac:dyDescent="0.25">
      <c r="B27" s="8"/>
      <c r="C27" s="4"/>
      <c r="D27" s="4"/>
      <c r="E27" s="53"/>
      <c r="F27" s="53"/>
    </row>
    <row r="28" spans="2:6" ht="15" customHeight="1" thickBot="1" x14ac:dyDescent="0.25">
      <c r="B28" s="54" t="s">
        <v>13</v>
      </c>
      <c r="C28" s="55" t="s">
        <v>14</v>
      </c>
      <c r="D28" s="4"/>
      <c r="E28" s="53"/>
      <c r="F28" s="53"/>
    </row>
    <row r="29" spans="2:6" ht="15" customHeight="1" x14ac:dyDescent="0.2">
      <c r="B29" s="56"/>
      <c r="C29" s="57"/>
      <c r="D29" s="4"/>
      <c r="E29" s="53"/>
      <c r="F29" s="53"/>
    </row>
    <row r="30" spans="2:6" ht="15" customHeight="1" x14ac:dyDescent="0.2">
      <c r="B30" s="58"/>
      <c r="C30" s="59"/>
      <c r="D30" s="4"/>
      <c r="E30" s="53"/>
      <c r="F30" s="53"/>
    </row>
    <row r="31" spans="2:6" ht="15" customHeight="1" x14ac:dyDescent="0.2">
      <c r="B31" s="56"/>
      <c r="C31" s="57"/>
      <c r="D31" s="4"/>
      <c r="E31" s="53"/>
      <c r="F31" s="53"/>
    </row>
    <row r="32" spans="2:6" ht="15" customHeight="1" thickBot="1" x14ac:dyDescent="0.25">
      <c r="B32" s="60"/>
      <c r="C32" s="61"/>
      <c r="D32" s="4"/>
      <c r="E32" s="53"/>
      <c r="F32" s="53"/>
    </row>
    <row r="33" spans="2:6" ht="18.75" x14ac:dyDescent="0.2">
      <c r="B33" s="8"/>
      <c r="C33" s="4"/>
      <c r="D33" s="4"/>
      <c r="E33" s="53"/>
      <c r="F33" s="53"/>
    </row>
    <row r="34" spans="2:6" ht="18.75" x14ac:dyDescent="0.2">
      <c r="E34" s="53"/>
      <c r="F34" s="53"/>
    </row>
    <row r="35" spans="2:6" ht="18.75" x14ac:dyDescent="0.2">
      <c r="E35" s="53"/>
      <c r="F35" s="53"/>
    </row>
    <row r="36" spans="2:6" ht="18.75" x14ac:dyDescent="0.2">
      <c r="E36" s="53"/>
      <c r="F36" s="53"/>
    </row>
  </sheetData>
  <mergeCells count="7">
    <mergeCell ref="E9:F9"/>
    <mergeCell ref="C20:D20"/>
    <mergeCell ref="B4:C4"/>
    <mergeCell ref="B5:C5"/>
    <mergeCell ref="B6:C6"/>
    <mergeCell ref="B7:C7"/>
    <mergeCell ref="C9:D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2"/>
  </sheetPr>
  <dimension ref="A1:H43"/>
  <sheetViews>
    <sheetView tabSelected="1" zoomScaleNormal="100" workbookViewId="0">
      <pane ySplit="5" topLeftCell="A6" activePane="bottomLeft" state="frozen"/>
      <selection activeCell="E2" sqref="E2"/>
      <selection pane="bottomLeft" activeCell="D22" sqref="D22"/>
    </sheetView>
  </sheetViews>
  <sheetFormatPr defaultRowHeight="13.5" x14ac:dyDescent="0.15"/>
  <cols>
    <col min="1" max="2" width="5.75" style="62" customWidth="1"/>
    <col min="3" max="3" width="15" style="62" customWidth="1"/>
    <col min="4" max="4" width="34.5" style="62" customWidth="1"/>
    <col min="5" max="7" width="11.125" style="62" customWidth="1"/>
    <col min="8" max="8" width="14.625" style="62" customWidth="1"/>
    <col min="9" max="16384" width="9" style="62"/>
  </cols>
  <sheetData>
    <row r="1" spans="1:8" ht="15" thickBot="1" x14ac:dyDescent="0.2">
      <c r="A1" s="88"/>
      <c r="B1" s="86"/>
      <c r="C1" s="108"/>
      <c r="D1" s="85" t="s">
        <v>43</v>
      </c>
      <c r="F1" s="87" t="s">
        <v>45</v>
      </c>
      <c r="G1" s="91">
        <v>44452</v>
      </c>
    </row>
    <row r="2" spans="1:8" ht="15" thickTop="1" x14ac:dyDescent="0.15">
      <c r="A2" s="84"/>
      <c r="B2" s="84"/>
      <c r="C2" s="83">
        <v>2016</v>
      </c>
      <c r="D2" s="62" t="s">
        <v>22</v>
      </c>
    </row>
    <row r="3" spans="1:8" ht="14.25" x14ac:dyDescent="0.15">
      <c r="A3" s="84"/>
      <c r="B3" s="84"/>
      <c r="C3" s="83">
        <v>11</v>
      </c>
      <c r="D3" s="62" t="s">
        <v>21</v>
      </c>
      <c r="E3" s="82"/>
      <c r="F3" s="81"/>
      <c r="G3" s="80"/>
      <c r="H3" s="80"/>
    </row>
    <row r="4" spans="1:8" ht="14.25" thickBot="1" x14ac:dyDescent="0.2">
      <c r="C4" s="79"/>
      <c r="D4" s="79"/>
    </row>
    <row r="5" spans="1:8" x14ac:dyDescent="0.15">
      <c r="A5" s="78" t="s">
        <v>20</v>
      </c>
      <c r="B5" s="77" t="s">
        <v>19</v>
      </c>
      <c r="C5" s="76" t="s">
        <v>18</v>
      </c>
      <c r="D5" s="75" t="s">
        <v>0</v>
      </c>
      <c r="E5" s="75" t="s">
        <v>17</v>
      </c>
      <c r="F5" s="74" t="s">
        <v>16</v>
      </c>
      <c r="G5" s="73" t="s">
        <v>15</v>
      </c>
    </row>
    <row r="6" spans="1:8" ht="18" customHeight="1" x14ac:dyDescent="0.15">
      <c r="A6" s="72">
        <f t="shared" ref="A6:A43" si="0">IF(B6="","",$C$3)</f>
        <v>11</v>
      </c>
      <c r="B6" s="71">
        <v>8</v>
      </c>
      <c r="C6" s="92" t="s">
        <v>26</v>
      </c>
      <c r="D6" s="93" t="s">
        <v>44</v>
      </c>
      <c r="E6" s="70"/>
      <c r="F6" s="69">
        <v>900</v>
      </c>
      <c r="G6" s="68">
        <f>$G$1+IF(AND(E6="",F6=""),"",E6-F6)</f>
        <v>43552</v>
      </c>
    </row>
    <row r="7" spans="1:8" ht="18" customHeight="1" x14ac:dyDescent="0.15">
      <c r="A7" s="72">
        <f t="shared" si="0"/>
        <v>11</v>
      </c>
      <c r="B7" s="71">
        <v>9</v>
      </c>
      <c r="C7" s="92" t="s">
        <v>33</v>
      </c>
      <c r="D7" s="93" t="s">
        <v>34</v>
      </c>
      <c r="E7" s="70">
        <v>150000</v>
      </c>
      <c r="F7" s="69"/>
      <c r="G7" s="68">
        <f t="shared" ref="G7:G43" si="1">IF(AND(E7="",F7=""),"",G6+E7-F7)</f>
        <v>193552</v>
      </c>
    </row>
    <row r="8" spans="1:8" ht="18" customHeight="1" x14ac:dyDescent="0.15">
      <c r="A8" s="72">
        <f t="shared" si="0"/>
        <v>11</v>
      </c>
      <c r="B8" s="71">
        <v>9</v>
      </c>
      <c r="C8" s="92" t="s">
        <v>35</v>
      </c>
      <c r="D8" s="93" t="s">
        <v>27</v>
      </c>
      <c r="E8" s="70"/>
      <c r="F8" s="69">
        <v>80400</v>
      </c>
      <c r="G8" s="68">
        <f t="shared" si="1"/>
        <v>113152</v>
      </c>
    </row>
    <row r="9" spans="1:8" ht="18" customHeight="1" x14ac:dyDescent="0.15">
      <c r="A9" s="72">
        <f t="shared" si="0"/>
        <v>11</v>
      </c>
      <c r="B9" s="71">
        <v>9</v>
      </c>
      <c r="C9" s="92" t="s">
        <v>36</v>
      </c>
      <c r="D9" s="93" t="s">
        <v>37</v>
      </c>
      <c r="E9" s="70">
        <v>120000</v>
      </c>
      <c r="F9" s="69"/>
      <c r="G9" s="68">
        <f t="shared" si="1"/>
        <v>233152</v>
      </c>
    </row>
    <row r="10" spans="1:8" ht="18" customHeight="1" x14ac:dyDescent="0.15">
      <c r="A10" s="72">
        <f t="shared" si="0"/>
        <v>11</v>
      </c>
      <c r="B10" s="71">
        <v>21</v>
      </c>
      <c r="C10" s="92" t="s">
        <v>24</v>
      </c>
      <c r="D10" s="93" t="s">
        <v>28</v>
      </c>
      <c r="E10" s="70"/>
      <c r="F10" s="69">
        <v>6699</v>
      </c>
      <c r="G10" s="68">
        <f t="shared" si="1"/>
        <v>226453</v>
      </c>
    </row>
    <row r="11" spans="1:8" ht="18" customHeight="1" x14ac:dyDescent="0.15">
      <c r="A11" s="72">
        <f t="shared" si="0"/>
        <v>11</v>
      </c>
      <c r="B11" s="71">
        <v>21</v>
      </c>
      <c r="C11" s="92" t="s">
        <v>38</v>
      </c>
      <c r="D11" s="93" t="s">
        <v>29</v>
      </c>
      <c r="E11" s="70"/>
      <c r="F11" s="69">
        <v>116930</v>
      </c>
      <c r="G11" s="68">
        <f t="shared" si="1"/>
        <v>109523</v>
      </c>
    </row>
    <row r="12" spans="1:8" ht="18" customHeight="1" x14ac:dyDescent="0.15">
      <c r="A12" s="72">
        <f t="shared" si="0"/>
        <v>11</v>
      </c>
      <c r="B12" s="71">
        <v>21</v>
      </c>
      <c r="C12" s="92" t="s">
        <v>25</v>
      </c>
      <c r="D12" s="93" t="s">
        <v>30</v>
      </c>
      <c r="E12" s="70"/>
      <c r="F12" s="69">
        <v>1860</v>
      </c>
      <c r="G12" s="68">
        <f t="shared" si="1"/>
        <v>107663</v>
      </c>
    </row>
    <row r="13" spans="1:8" ht="18" customHeight="1" x14ac:dyDescent="0.15">
      <c r="A13" s="72">
        <f t="shared" si="0"/>
        <v>11</v>
      </c>
      <c r="B13" s="71">
        <v>21</v>
      </c>
      <c r="C13" s="92" t="s">
        <v>31</v>
      </c>
      <c r="D13" s="93" t="s">
        <v>32</v>
      </c>
      <c r="E13" s="70"/>
      <c r="F13" s="69">
        <v>864</v>
      </c>
      <c r="G13" s="68">
        <f t="shared" si="1"/>
        <v>106799</v>
      </c>
    </row>
    <row r="14" spans="1:8" ht="18" customHeight="1" x14ac:dyDescent="0.15">
      <c r="A14" s="72">
        <f t="shared" si="0"/>
        <v>11</v>
      </c>
      <c r="B14" s="71">
        <v>23</v>
      </c>
      <c r="C14" s="92" t="s">
        <v>39</v>
      </c>
      <c r="D14" s="93" t="s">
        <v>41</v>
      </c>
      <c r="E14" s="70"/>
      <c r="F14" s="69">
        <v>84600</v>
      </c>
      <c r="G14" s="68">
        <f t="shared" si="1"/>
        <v>22199</v>
      </c>
    </row>
    <row r="15" spans="1:8" ht="18" customHeight="1" x14ac:dyDescent="0.15">
      <c r="A15" s="72">
        <f t="shared" si="0"/>
        <v>11</v>
      </c>
      <c r="B15" s="71">
        <v>25</v>
      </c>
      <c r="C15" s="92" t="s">
        <v>40</v>
      </c>
      <c r="D15" s="93" t="s">
        <v>42</v>
      </c>
      <c r="E15" s="70"/>
      <c r="F15" s="69">
        <v>5647</v>
      </c>
      <c r="G15" s="68">
        <f t="shared" si="1"/>
        <v>16552</v>
      </c>
    </row>
    <row r="16" spans="1:8" ht="18" customHeight="1" x14ac:dyDescent="0.15">
      <c r="A16" s="72" t="str">
        <f t="shared" si="0"/>
        <v/>
      </c>
      <c r="B16" s="71"/>
      <c r="C16" s="92"/>
      <c r="D16" s="93"/>
      <c r="E16" s="70"/>
      <c r="F16" s="69"/>
      <c r="G16" s="68" t="str">
        <f t="shared" si="1"/>
        <v/>
      </c>
    </row>
    <row r="17" spans="1:7" ht="18" customHeight="1" x14ac:dyDescent="0.15">
      <c r="A17" s="72" t="str">
        <f t="shared" si="0"/>
        <v/>
      </c>
      <c r="B17" s="71"/>
      <c r="C17" s="92"/>
      <c r="D17" s="93"/>
      <c r="E17" s="70"/>
      <c r="F17" s="69"/>
      <c r="G17" s="68" t="str">
        <f t="shared" si="1"/>
        <v/>
      </c>
    </row>
    <row r="18" spans="1:7" ht="18" customHeight="1" x14ac:dyDescent="0.15">
      <c r="A18" s="72" t="str">
        <f t="shared" si="0"/>
        <v/>
      </c>
      <c r="B18" s="71"/>
      <c r="C18" s="92"/>
      <c r="D18" s="93"/>
      <c r="E18" s="70"/>
      <c r="F18" s="69"/>
      <c r="G18" s="68" t="str">
        <f t="shared" si="1"/>
        <v/>
      </c>
    </row>
    <row r="19" spans="1:7" ht="18" customHeight="1" x14ac:dyDescent="0.15">
      <c r="A19" s="72" t="str">
        <f t="shared" si="0"/>
        <v/>
      </c>
      <c r="B19" s="71"/>
      <c r="C19" s="92"/>
      <c r="D19" s="93"/>
      <c r="E19" s="70"/>
      <c r="F19" s="69"/>
      <c r="G19" s="68" t="str">
        <f t="shared" si="1"/>
        <v/>
      </c>
    </row>
    <row r="20" spans="1:7" ht="18" customHeight="1" x14ac:dyDescent="0.15">
      <c r="A20" s="72" t="str">
        <f t="shared" si="0"/>
        <v/>
      </c>
      <c r="B20" s="71"/>
      <c r="C20" s="92"/>
      <c r="D20" s="93"/>
      <c r="E20" s="70"/>
      <c r="F20" s="69"/>
      <c r="G20" s="68" t="str">
        <f t="shared" si="1"/>
        <v/>
      </c>
    </row>
    <row r="21" spans="1:7" ht="18" customHeight="1" x14ac:dyDescent="0.15">
      <c r="A21" s="72" t="str">
        <f t="shared" si="0"/>
        <v/>
      </c>
      <c r="B21" s="71"/>
      <c r="C21" s="92"/>
      <c r="D21" s="93"/>
      <c r="E21" s="70"/>
      <c r="F21" s="69"/>
      <c r="G21" s="68" t="str">
        <f t="shared" si="1"/>
        <v/>
      </c>
    </row>
    <row r="22" spans="1:7" ht="18" customHeight="1" x14ac:dyDescent="0.15">
      <c r="A22" s="72" t="str">
        <f t="shared" si="0"/>
        <v/>
      </c>
      <c r="B22" s="71"/>
      <c r="C22" s="92"/>
      <c r="D22" s="93"/>
      <c r="E22" s="70"/>
      <c r="F22" s="69"/>
      <c r="G22" s="68" t="str">
        <f t="shared" si="1"/>
        <v/>
      </c>
    </row>
    <row r="23" spans="1:7" ht="18" customHeight="1" x14ac:dyDescent="0.15">
      <c r="A23" s="72" t="str">
        <f t="shared" si="0"/>
        <v/>
      </c>
      <c r="B23" s="71"/>
      <c r="C23" s="92"/>
      <c r="D23" s="93"/>
      <c r="E23" s="70"/>
      <c r="F23" s="69"/>
      <c r="G23" s="68" t="str">
        <f t="shared" si="1"/>
        <v/>
      </c>
    </row>
    <row r="24" spans="1:7" ht="18" customHeight="1" x14ac:dyDescent="0.15">
      <c r="A24" s="72" t="str">
        <f t="shared" si="0"/>
        <v/>
      </c>
      <c r="B24" s="71"/>
      <c r="C24" s="92"/>
      <c r="D24" s="93"/>
      <c r="E24" s="70"/>
      <c r="F24" s="69"/>
      <c r="G24" s="68" t="str">
        <f t="shared" si="1"/>
        <v/>
      </c>
    </row>
    <row r="25" spans="1:7" ht="18" customHeight="1" x14ac:dyDescent="0.15">
      <c r="A25" s="72" t="str">
        <f t="shared" si="0"/>
        <v/>
      </c>
      <c r="B25" s="71"/>
      <c r="C25" s="92"/>
      <c r="D25" s="93"/>
      <c r="E25" s="70"/>
      <c r="F25" s="69"/>
      <c r="G25" s="68" t="str">
        <f t="shared" si="1"/>
        <v/>
      </c>
    </row>
    <row r="26" spans="1:7" ht="18" customHeight="1" x14ac:dyDescent="0.15">
      <c r="A26" s="72" t="str">
        <f t="shared" si="0"/>
        <v/>
      </c>
      <c r="B26" s="71"/>
      <c r="C26" s="92"/>
      <c r="D26" s="93"/>
      <c r="E26" s="70"/>
      <c r="F26" s="69"/>
      <c r="G26" s="68" t="str">
        <f t="shared" si="1"/>
        <v/>
      </c>
    </row>
    <row r="27" spans="1:7" ht="18" customHeight="1" x14ac:dyDescent="0.15">
      <c r="A27" s="72" t="str">
        <f t="shared" si="0"/>
        <v/>
      </c>
      <c r="B27" s="71"/>
      <c r="C27" s="92"/>
      <c r="D27" s="93"/>
      <c r="E27" s="70"/>
      <c r="F27" s="69"/>
      <c r="G27" s="68" t="str">
        <f t="shared" si="1"/>
        <v/>
      </c>
    </row>
    <row r="28" spans="1:7" ht="18" customHeight="1" x14ac:dyDescent="0.15">
      <c r="A28" s="72" t="str">
        <f t="shared" si="0"/>
        <v/>
      </c>
      <c r="B28" s="71"/>
      <c r="C28" s="92"/>
      <c r="D28" s="93"/>
      <c r="E28" s="70"/>
      <c r="F28" s="69"/>
      <c r="G28" s="68" t="str">
        <f t="shared" si="1"/>
        <v/>
      </c>
    </row>
    <row r="29" spans="1:7" ht="18" customHeight="1" x14ac:dyDescent="0.15">
      <c r="A29" s="72" t="str">
        <f t="shared" si="0"/>
        <v/>
      </c>
      <c r="B29" s="71"/>
      <c r="C29" s="92"/>
      <c r="D29" s="93"/>
      <c r="E29" s="70"/>
      <c r="F29" s="69"/>
      <c r="G29" s="68" t="str">
        <f t="shared" si="1"/>
        <v/>
      </c>
    </row>
    <row r="30" spans="1:7" ht="18" customHeight="1" x14ac:dyDescent="0.15">
      <c r="A30" s="72" t="str">
        <f t="shared" si="0"/>
        <v/>
      </c>
      <c r="B30" s="71"/>
      <c r="C30" s="92"/>
      <c r="D30" s="93"/>
      <c r="E30" s="70"/>
      <c r="F30" s="69"/>
      <c r="G30" s="68" t="str">
        <f t="shared" si="1"/>
        <v/>
      </c>
    </row>
    <row r="31" spans="1:7" ht="18" customHeight="1" x14ac:dyDescent="0.15">
      <c r="A31" s="72" t="str">
        <f t="shared" si="0"/>
        <v/>
      </c>
      <c r="B31" s="71"/>
      <c r="C31" s="92"/>
      <c r="D31" s="93"/>
      <c r="E31" s="70"/>
      <c r="F31" s="69"/>
      <c r="G31" s="68" t="str">
        <f t="shared" si="1"/>
        <v/>
      </c>
    </row>
    <row r="32" spans="1:7" ht="18" customHeight="1" x14ac:dyDescent="0.15">
      <c r="A32" s="72" t="str">
        <f t="shared" si="0"/>
        <v/>
      </c>
      <c r="B32" s="71"/>
      <c r="C32" s="92"/>
      <c r="D32" s="93"/>
      <c r="E32" s="70"/>
      <c r="F32" s="69"/>
      <c r="G32" s="68" t="str">
        <f t="shared" si="1"/>
        <v/>
      </c>
    </row>
    <row r="33" spans="1:7" ht="18" customHeight="1" x14ac:dyDescent="0.15">
      <c r="A33" s="72" t="str">
        <f t="shared" si="0"/>
        <v/>
      </c>
      <c r="B33" s="71"/>
      <c r="C33" s="92"/>
      <c r="D33" s="93"/>
      <c r="E33" s="70"/>
      <c r="F33" s="69"/>
      <c r="G33" s="68" t="str">
        <f t="shared" si="1"/>
        <v/>
      </c>
    </row>
    <row r="34" spans="1:7" ht="18" customHeight="1" x14ac:dyDescent="0.15">
      <c r="A34" s="72" t="str">
        <f t="shared" si="0"/>
        <v/>
      </c>
      <c r="B34" s="71"/>
      <c r="C34" s="92"/>
      <c r="D34" s="93"/>
      <c r="E34" s="70"/>
      <c r="F34" s="69"/>
      <c r="G34" s="68" t="str">
        <f t="shared" si="1"/>
        <v/>
      </c>
    </row>
    <row r="35" spans="1:7" ht="18" customHeight="1" x14ac:dyDescent="0.15">
      <c r="A35" s="72" t="str">
        <f t="shared" si="0"/>
        <v/>
      </c>
      <c r="B35" s="71"/>
      <c r="C35" s="92"/>
      <c r="D35" s="93"/>
      <c r="E35" s="70"/>
      <c r="F35" s="69"/>
      <c r="G35" s="68" t="str">
        <f t="shared" si="1"/>
        <v/>
      </c>
    </row>
    <row r="36" spans="1:7" ht="18" customHeight="1" x14ac:dyDescent="0.15">
      <c r="A36" s="72" t="str">
        <f t="shared" si="0"/>
        <v/>
      </c>
      <c r="B36" s="71"/>
      <c r="C36" s="92"/>
      <c r="D36" s="93"/>
      <c r="E36" s="70"/>
      <c r="F36" s="69"/>
      <c r="G36" s="68" t="str">
        <f t="shared" si="1"/>
        <v/>
      </c>
    </row>
    <row r="37" spans="1:7" ht="18" customHeight="1" x14ac:dyDescent="0.15">
      <c r="A37" s="72" t="str">
        <f t="shared" si="0"/>
        <v/>
      </c>
      <c r="B37" s="71"/>
      <c r="C37" s="92"/>
      <c r="D37" s="93"/>
      <c r="E37" s="70"/>
      <c r="F37" s="69"/>
      <c r="G37" s="68" t="str">
        <f t="shared" si="1"/>
        <v/>
      </c>
    </row>
    <row r="38" spans="1:7" ht="18" customHeight="1" x14ac:dyDescent="0.15">
      <c r="A38" s="72" t="str">
        <f t="shared" si="0"/>
        <v/>
      </c>
      <c r="B38" s="71"/>
      <c r="C38" s="92"/>
      <c r="D38" s="93"/>
      <c r="E38" s="70"/>
      <c r="F38" s="69"/>
      <c r="G38" s="68" t="str">
        <f t="shared" si="1"/>
        <v/>
      </c>
    </row>
    <row r="39" spans="1:7" ht="18" customHeight="1" x14ac:dyDescent="0.15">
      <c r="A39" s="72" t="str">
        <f t="shared" si="0"/>
        <v/>
      </c>
      <c r="B39" s="71"/>
      <c r="C39" s="92"/>
      <c r="D39" s="93"/>
      <c r="E39" s="70"/>
      <c r="F39" s="69"/>
      <c r="G39" s="68" t="str">
        <f t="shared" si="1"/>
        <v/>
      </c>
    </row>
    <row r="40" spans="1:7" ht="18" customHeight="1" x14ac:dyDescent="0.15">
      <c r="A40" s="72" t="str">
        <f t="shared" si="0"/>
        <v/>
      </c>
      <c r="B40" s="71"/>
      <c r="C40" s="92"/>
      <c r="D40" s="93"/>
      <c r="E40" s="70"/>
      <c r="F40" s="69"/>
      <c r="G40" s="68" t="str">
        <f t="shared" si="1"/>
        <v/>
      </c>
    </row>
    <row r="41" spans="1:7" ht="18" customHeight="1" x14ac:dyDescent="0.15">
      <c r="A41" s="72" t="str">
        <f t="shared" si="0"/>
        <v/>
      </c>
      <c r="B41" s="71"/>
      <c r="C41" s="92"/>
      <c r="D41" s="93"/>
      <c r="E41" s="70"/>
      <c r="F41" s="69"/>
      <c r="G41" s="68" t="str">
        <f t="shared" si="1"/>
        <v/>
      </c>
    </row>
    <row r="42" spans="1:7" ht="18" customHeight="1" x14ac:dyDescent="0.15">
      <c r="A42" s="72" t="str">
        <f t="shared" si="0"/>
        <v/>
      </c>
      <c r="B42" s="71"/>
      <c r="C42" s="92"/>
      <c r="D42" s="93"/>
      <c r="E42" s="70"/>
      <c r="F42" s="69"/>
      <c r="G42" s="68" t="str">
        <f t="shared" si="1"/>
        <v/>
      </c>
    </row>
    <row r="43" spans="1:7" ht="18" customHeight="1" thickBot="1" x14ac:dyDescent="0.2">
      <c r="A43" s="67" t="str">
        <f t="shared" si="0"/>
        <v/>
      </c>
      <c r="B43" s="66"/>
      <c r="C43" s="94"/>
      <c r="D43" s="95"/>
      <c r="E43" s="65"/>
      <c r="F43" s="64"/>
      <c r="G43" s="63" t="str">
        <f t="shared" si="1"/>
        <v/>
      </c>
    </row>
  </sheetData>
  <phoneticPr fontId="2"/>
  <dataValidations count="3">
    <dataValidation allowBlank="1" showInputMessage="1" sqref="C6:C43"/>
    <dataValidation imeMode="off" allowBlank="1" showInputMessage="1" showErrorMessage="1" sqref="B1:C1 A6:B43 F3 E6:G43"/>
    <dataValidation imeMode="on" allowBlank="1" showInputMessage="1" showErrorMessage="1" sqref="G3:H3 D1 D6:D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shKn金種表</vt:lpstr>
      <vt:lpstr>shJM入出金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motizuki</dc:creator>
  <cp:lastModifiedBy>mr-zeirishi</cp:lastModifiedBy>
  <cp:lastPrinted>2016-10-31T05:29:01Z</cp:lastPrinted>
  <dcterms:created xsi:type="dcterms:W3CDTF">2014-02-12T00:51:21Z</dcterms:created>
  <dcterms:modified xsi:type="dcterms:W3CDTF">2016-11-25T03:06:04Z</dcterms:modified>
</cp:coreProperties>
</file>